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U14" i="1" l="1"/>
  <c r="U15" i="1"/>
  <c r="U16" i="1"/>
  <c r="U17" i="1"/>
  <c r="U18" i="1"/>
  <c r="U19" i="1"/>
  <c r="U20" i="1"/>
  <c r="U21" i="1"/>
  <c r="U22" i="1"/>
  <c r="U23" i="1"/>
  <c r="U24" i="1"/>
  <c r="U25" i="1"/>
  <c r="U26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U42" i="1"/>
  <c r="U43" i="1"/>
  <c r="U44" i="1"/>
  <c r="U45" i="1"/>
  <c r="U46" i="1"/>
  <c r="U47" i="1"/>
  <c r="U48" i="1"/>
  <c r="U50" i="1"/>
  <c r="U51" i="1"/>
  <c r="U52" i="1"/>
  <c r="U53" i="1"/>
  <c r="U54" i="1"/>
  <c r="U4" i="1"/>
  <c r="U5" i="1"/>
  <c r="U6" i="1"/>
  <c r="U7" i="1"/>
  <c r="U8" i="1"/>
  <c r="U9" i="1"/>
  <c r="U10" i="1"/>
  <c r="U11" i="1"/>
  <c r="U12" i="1"/>
  <c r="U3" i="1"/>
  <c r="AA55" i="1"/>
  <c r="AA41" i="1"/>
  <c r="AA27" i="1"/>
  <c r="AA13" i="1"/>
  <c r="U56" i="1"/>
  <c r="Y17" i="1"/>
  <c r="Y18" i="1"/>
  <c r="Y25" i="1"/>
  <c r="Y26" i="1"/>
  <c r="Y34" i="1"/>
  <c r="Y36" i="1"/>
  <c r="Y50" i="1"/>
  <c r="Y7" i="1"/>
  <c r="Y8" i="1"/>
  <c r="Y11" i="1"/>
  <c r="Y3" i="1"/>
  <c r="L27" i="1"/>
  <c r="L13" i="1"/>
  <c r="Y53" i="1"/>
  <c r="Y52" i="1"/>
  <c r="Y51" i="1"/>
  <c r="Y32" i="1"/>
  <c r="Y6" i="1"/>
  <c r="Y5" i="1"/>
  <c r="Z13" i="1"/>
  <c r="Z55" i="1"/>
  <c r="Z41" i="1"/>
  <c r="Z27" i="1"/>
  <c r="Y10" i="1"/>
  <c r="Y23" i="1"/>
  <c r="Y24" i="1"/>
  <c r="Y33" i="1"/>
  <c r="Y35" i="1"/>
  <c r="Y47" i="1"/>
  <c r="Y54" i="1"/>
  <c r="Y46" i="1"/>
  <c r="Y45" i="1"/>
  <c r="Y40" i="1"/>
  <c r="Y39" i="1"/>
  <c r="Y38" i="1"/>
  <c r="Y37" i="1"/>
  <c r="Y22" i="1"/>
  <c r="Y21" i="1"/>
  <c r="Y20" i="1"/>
  <c r="Y12" i="1"/>
  <c r="Y4" i="1"/>
  <c r="G58" i="1"/>
  <c r="S56" i="1"/>
  <c r="G45" i="1"/>
  <c r="Q13" i="1"/>
  <c r="S55" i="1"/>
  <c r="S41" i="1"/>
  <c r="S27" i="1"/>
  <c r="S13" i="1"/>
  <c r="R55" i="1"/>
  <c r="R41" i="1"/>
  <c r="R27" i="1"/>
  <c r="R13" i="1"/>
  <c r="Y48" i="1"/>
  <c r="Y19" i="1"/>
  <c r="Y9" i="1"/>
  <c r="Z56" i="1"/>
  <c r="Y56" i="1"/>
  <c r="R56" i="1"/>
  <c r="Q55" i="1"/>
  <c r="Q41" i="1"/>
  <c r="Q27" i="1"/>
  <c r="G46" i="1"/>
  <c r="G47" i="1"/>
  <c r="G48" i="1"/>
  <c r="G50" i="1"/>
  <c r="G51" i="1"/>
  <c r="G52" i="1"/>
  <c r="G53" i="1"/>
  <c r="G54" i="1"/>
  <c r="G33" i="1"/>
  <c r="G34" i="1"/>
  <c r="G35" i="1"/>
  <c r="G36" i="1"/>
  <c r="G37" i="1"/>
  <c r="G38" i="1"/>
  <c r="G39" i="1"/>
  <c r="G40" i="1"/>
  <c r="G32" i="1"/>
  <c r="G18" i="1"/>
  <c r="G19" i="1"/>
  <c r="G20" i="1"/>
  <c r="G21" i="1"/>
  <c r="G22" i="1"/>
  <c r="G23" i="1"/>
  <c r="G24" i="1"/>
  <c r="G25" i="1"/>
  <c r="G26" i="1"/>
  <c r="G17" i="1"/>
  <c r="G4" i="1"/>
  <c r="G5" i="1"/>
  <c r="G6" i="1"/>
  <c r="G7" i="1"/>
  <c r="G8" i="1"/>
  <c r="G9" i="1"/>
  <c r="G10" i="1"/>
  <c r="G11" i="1"/>
  <c r="G12" i="1"/>
  <c r="G3" i="1"/>
  <c r="P46" i="1"/>
  <c r="P47" i="1"/>
  <c r="P48" i="1"/>
  <c r="P50" i="1"/>
  <c r="P51" i="1"/>
  <c r="P52" i="1"/>
  <c r="P53" i="1"/>
  <c r="P54" i="1"/>
  <c r="P45" i="1"/>
  <c r="P33" i="1"/>
  <c r="P34" i="1"/>
  <c r="P35" i="1"/>
  <c r="P36" i="1"/>
  <c r="P37" i="1"/>
  <c r="P38" i="1"/>
  <c r="P39" i="1"/>
  <c r="P40" i="1"/>
  <c r="P32" i="1"/>
  <c r="P18" i="1"/>
  <c r="P19" i="1"/>
  <c r="P20" i="1"/>
  <c r="P21" i="1"/>
  <c r="P22" i="1"/>
  <c r="P23" i="1"/>
  <c r="P24" i="1"/>
  <c r="P25" i="1"/>
  <c r="P26" i="1"/>
  <c r="P17" i="1"/>
  <c r="P4" i="1"/>
  <c r="P5" i="1"/>
  <c r="P6" i="1"/>
  <c r="P7" i="1"/>
  <c r="P8" i="1"/>
  <c r="P9" i="1"/>
  <c r="P10" i="1"/>
  <c r="P11" i="1"/>
  <c r="P12" i="1"/>
  <c r="P3" i="1"/>
  <c r="O56" i="1"/>
  <c r="N56" i="1"/>
  <c r="P56" i="1"/>
  <c r="Q56" i="1"/>
  <c r="G56" i="1"/>
</calcChain>
</file>

<file path=xl/sharedStrings.xml><?xml version="1.0" encoding="utf-8"?>
<sst xmlns="http://schemas.openxmlformats.org/spreadsheetml/2006/main" count="215" uniqueCount="38">
  <si>
    <t>Size</t>
  </si>
  <si>
    <t>Box</t>
  </si>
  <si>
    <t>BLACK</t>
  </si>
  <si>
    <t>WHITE</t>
  </si>
  <si>
    <t>DARK NAVY</t>
  </si>
  <si>
    <t xml:space="preserve">MILITARY GREEN </t>
  </si>
  <si>
    <t>Qty</t>
  </si>
  <si>
    <t>Pallet</t>
  </si>
  <si>
    <t>M</t>
  </si>
  <si>
    <t>L</t>
  </si>
  <si>
    <t>XL</t>
  </si>
  <si>
    <t>2X</t>
  </si>
  <si>
    <t>3X</t>
  </si>
  <si>
    <t>4X</t>
  </si>
  <si>
    <t>LT</t>
  </si>
  <si>
    <t>XT</t>
  </si>
  <si>
    <t>2T</t>
  </si>
  <si>
    <t>3T</t>
  </si>
  <si>
    <t>Box/Qty</t>
  </si>
  <si>
    <t>MIX</t>
  </si>
  <si>
    <t>Black</t>
  </si>
  <si>
    <t xml:space="preserve">White </t>
  </si>
  <si>
    <t>Dark Navy</t>
  </si>
  <si>
    <t xml:space="preserve">Military Green </t>
  </si>
  <si>
    <t>-</t>
  </si>
  <si>
    <t>13.05</t>
  </si>
  <si>
    <t>поехало</t>
  </si>
  <si>
    <t>осталось</t>
  </si>
  <si>
    <t>штуки</t>
  </si>
  <si>
    <t>TOTAL</t>
  </si>
  <si>
    <t>Опт</t>
  </si>
  <si>
    <t>Цимерман 1</t>
  </si>
  <si>
    <t>Цимерман 2</t>
  </si>
  <si>
    <t>Total</t>
  </si>
  <si>
    <t>Корзун</t>
  </si>
  <si>
    <t>Ирина Тенерифе</t>
  </si>
  <si>
    <t>IHOR</t>
  </si>
  <si>
    <t>Estimated QTY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</si>
</sst>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</fills>
  <borders count="9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/>
      <top style="thin">
        <color indexed="63"/>
      </top>
      <bottom/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Border="1"/>
    <xf numFmtId="0" fontId="2" fillId="2" borderId="0" xfId="0" applyFont="1" applyFill="1" applyBorder="1"/>
    <xf numFmtId="0" fontId="2" fillId="3" borderId="0" xfId="0" applyFont="1" applyFill="1" applyBorder="1"/>
    <xf numFmtId="0" fontId="2" fillId="4" borderId="0" xfId="0" applyFont="1" applyFill="1" applyBorder="1"/>
    <xf numFmtId="0" fontId="1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0" fontId="1" fillId="5" borderId="1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5" borderId="1" xfId="0" applyFont="1" applyFill="1" applyBorder="1"/>
    <xf numFmtId="0" fontId="1" fillId="0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1" fillId="0" borderId="0" xfId="0" applyFont="1" applyFill="1" applyBorder="1"/>
    <xf numFmtId="0" fontId="1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1" fillId="5" borderId="2" xfId="0" applyFont="1" applyFill="1" applyBorder="1"/>
    <xf numFmtId="0" fontId="1" fillId="6" borderId="5" xfId="0" applyFont="1" applyFill="1" applyBorder="1" applyAlignment="1">
      <alignment horizontal="center" vertical="center"/>
    </xf>
    <xf numFmtId="0" fontId="1" fillId="0" borderId="5" xfId="0" applyFont="1" applyBorder="1"/>
    <xf numFmtId="0" fontId="1" fillId="0" borderId="6" xfId="0" applyFont="1" applyBorder="1"/>
    <xf numFmtId="0" fontId="1" fillId="0" borderId="5" xfId="0" applyFont="1" applyFill="1" applyBorder="1"/>
    <xf numFmtId="0" fontId="0" fillId="0" borderId="7" xfId="0" applyBorder="1"/>
    <xf numFmtId="0" fontId="1" fillId="5" borderId="7" xfId="0" applyFont="1" applyFill="1" applyBorder="1" applyAlignment="1">
      <alignment horizontal="center" vertical="center"/>
    </xf>
    <xf numFmtId="0" fontId="1" fillId="5" borderId="7" xfId="0" applyFont="1" applyFill="1" applyBorder="1"/>
    <xf numFmtId="0" fontId="0" fillId="7" borderId="0" xfId="0" applyFill="1"/>
    <xf numFmtId="0" fontId="1" fillId="8" borderId="0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/>
    </xf>
    <xf numFmtId="0" fontId="0" fillId="0" borderId="8" xfId="0" applyBorder="1"/>
    <xf numFmtId="0" fontId="3" fillId="0" borderId="8" xfId="0" applyFont="1" applyBorder="1" applyAlignment="1">
      <alignment horizontal="center"/>
    </xf>
    <xf numFmtId="0" fontId="0" fillId="8" borderId="7" xfId="0" applyFill="1" applyBorder="1"/>
    <xf numFmtId="0" fontId="1" fillId="0" borderId="0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8" borderId="0" xfId="0" applyFill="1"/>
    <xf numFmtId="3" fontId="3" fillId="8" borderId="1" xfId="0" applyNumberFormat="1" applyFont="1" applyFill="1" applyBorder="1" applyAlignment="1">
      <alignment horizontal="center" vertical="center"/>
    </xf>
    <xf numFmtId="3" fontId="0" fillId="0" borderId="0" xfId="0" applyNumberFormat="1"/>
    <xf numFmtId="3" fontId="0" fillId="8" borderId="1" xfId="0" applyNumberFormat="1" applyFill="1" applyBorder="1" applyAlignment="1">
      <alignment horizontal="center" vertical="center"/>
    </xf>
    <xf numFmtId="3" fontId="0" fillId="8" borderId="3" xfId="0" applyNumberFormat="1" applyFill="1" applyBorder="1" applyAlignment="1">
      <alignment horizontal="center" vertical="center"/>
    </xf>
    <xf numFmtId="3" fontId="4" fillId="8" borderId="0" xfId="0" applyNumberFormat="1" applyFont="1" applyFill="1" applyAlignment="1">
      <alignment horizontal="center" vertical="center"/>
    </xf>
    <xf numFmtId="3" fontId="0" fillId="0" borderId="7" xfId="0" applyNumberFormat="1" applyBorder="1"/>
    <xf numFmtId="0" fontId="0" fillId="0" borderId="0" xfId="0" applyFill="1" applyBorder="1"/>
    <xf numFmtId="3" fontId="0" fillId="0" borderId="1" xfId="0" applyNumberFormat="1" applyFill="1" applyBorder="1" applyAlignment="1">
      <alignment horizontal="center" vertical="center"/>
    </xf>
    <xf numFmtId="0" fontId="0" fillId="9" borderId="0" xfId="0" applyFill="1"/>
    <xf numFmtId="0" fontId="0" fillId="8" borderId="7" xfId="0" applyFill="1" applyBorder="1" applyAlignment="1">
      <alignment horizontal="center"/>
    </xf>
    <xf numFmtId="0" fontId="0" fillId="0" borderId="7" xfId="0" applyBorder="1" applyAlignment="1">
      <alignment horizontal="center"/>
    </xf>
    <xf numFmtId="3" fontId="0" fillId="0" borderId="7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6350</xdr:colOff>
      <xdr:row>13</xdr:row>
      <xdr:rowOff>158750</xdr:rowOff>
    </xdr:to>
    <xdr:pic>
      <xdr:nvPicPr>
        <xdr:cNvPr id="1025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84150"/>
          <a:ext cx="1797050" cy="2368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15</xdr:row>
      <xdr:rowOff>6350</xdr:rowOff>
    </xdr:from>
    <xdr:to>
      <xdr:col>1</xdr:col>
      <xdr:colOff>0</xdr:colOff>
      <xdr:row>27</xdr:row>
      <xdr:rowOff>165100</xdr:rowOff>
    </xdr:to>
    <xdr:pic>
      <xdr:nvPicPr>
        <xdr:cNvPr id="1026" name="Рисунок 2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2768600"/>
          <a:ext cx="1790700" cy="2368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6350</xdr:colOff>
      <xdr:row>41</xdr:row>
      <xdr:rowOff>139700</xdr:rowOff>
    </xdr:to>
    <xdr:pic>
      <xdr:nvPicPr>
        <xdr:cNvPr id="1027" name="Рисунок 3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5340350"/>
          <a:ext cx="1797050" cy="2349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43</xdr:row>
      <xdr:rowOff>6350</xdr:rowOff>
    </xdr:from>
    <xdr:to>
      <xdr:col>1</xdr:col>
      <xdr:colOff>6350</xdr:colOff>
      <xdr:row>55</xdr:row>
      <xdr:rowOff>152400</xdr:rowOff>
    </xdr:to>
    <xdr:pic>
      <xdr:nvPicPr>
        <xdr:cNvPr id="1028" name="Рисунок 4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0" y="7924800"/>
          <a:ext cx="1797050" cy="2355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0"/>
  <sheetViews>
    <sheetView tabSelected="1" zoomScale="112" zoomScaleNormal="100" zoomScaleSheetLayoutView="100" workbookViewId="0">
      <selection activeCell="Y56" sqref="Y56"/>
    </sheetView>
  </sheetViews>
  <sheetFormatPr defaultColWidth="8.85546875" defaultRowHeight="15" x14ac:dyDescent="0.25"/>
  <cols>
    <col min="1" max="1" width="25.5703125" style="1" customWidth="1"/>
    <col min="2" max="2" width="7.42578125" customWidth="1"/>
    <col min="3" max="4" width="8.85546875" hidden="1" customWidth="1"/>
    <col min="5" max="5" width="6.42578125" hidden="1" customWidth="1"/>
    <col min="6" max="6" width="8.85546875" hidden="1" customWidth="1"/>
    <col min="7" max="7" width="0" style="29" hidden="1" customWidth="1"/>
    <col min="8" max="8" width="17" hidden="1" customWidth="1"/>
    <col min="9" max="16" width="0" hidden="1" customWidth="1"/>
    <col min="17" max="17" width="11.42578125" hidden="1" customWidth="1"/>
    <col min="18" max="18" width="14.42578125" hidden="1" customWidth="1"/>
    <col min="19" max="22" width="0" hidden="1" customWidth="1"/>
    <col min="23" max="23" width="6.42578125" hidden="1" customWidth="1"/>
    <col min="24" max="24" width="0" hidden="1" customWidth="1"/>
    <col min="25" max="25" width="16" style="52" customWidth="1"/>
    <col min="26" max="26" width="14.42578125" hidden="1" customWidth="1"/>
    <col min="27" max="27" width="0" hidden="1" customWidth="1"/>
  </cols>
  <sheetData>
    <row r="1" spans="1:27" x14ac:dyDescent="0.25">
      <c r="A1" s="2" t="s">
        <v>2</v>
      </c>
      <c r="B1" s="5" t="s">
        <v>0</v>
      </c>
      <c r="C1" s="5" t="s">
        <v>6</v>
      </c>
      <c r="D1" s="5" t="s">
        <v>1</v>
      </c>
      <c r="E1" s="7" t="s">
        <v>7</v>
      </c>
      <c r="F1" s="20" t="s">
        <v>18</v>
      </c>
      <c r="G1" s="38" t="s">
        <v>29</v>
      </c>
      <c r="H1" s="25" t="s">
        <v>19</v>
      </c>
      <c r="I1" s="10"/>
      <c r="J1" s="10"/>
      <c r="K1" s="10"/>
      <c r="L1" s="1"/>
      <c r="N1" s="32" t="s">
        <v>25</v>
      </c>
      <c r="P1" t="s">
        <v>30</v>
      </c>
      <c r="Q1" t="s">
        <v>31</v>
      </c>
      <c r="R1" t="s">
        <v>32</v>
      </c>
      <c r="S1" t="s">
        <v>34</v>
      </c>
      <c r="U1" s="5" t="s">
        <v>6</v>
      </c>
      <c r="V1" s="5" t="s">
        <v>1</v>
      </c>
      <c r="W1" s="7" t="s">
        <v>7</v>
      </c>
      <c r="X1" s="20" t="s">
        <v>18</v>
      </c>
      <c r="Y1" s="51" t="s">
        <v>37</v>
      </c>
      <c r="Z1" t="s">
        <v>35</v>
      </c>
      <c r="AA1" s="14" t="s">
        <v>36</v>
      </c>
    </row>
    <row r="2" spans="1:27" x14ac:dyDescent="0.25">
      <c r="B2" s="5"/>
      <c r="C2" s="6"/>
      <c r="D2" s="6"/>
      <c r="E2" s="8"/>
      <c r="F2" s="21"/>
      <c r="H2" s="26" t="s">
        <v>20</v>
      </c>
      <c r="I2" s="9" t="s">
        <v>0</v>
      </c>
      <c r="J2" s="9" t="s">
        <v>6</v>
      </c>
      <c r="K2" s="9" t="s">
        <v>1</v>
      </c>
      <c r="L2" s="39"/>
      <c r="N2" s="33" t="s">
        <v>26</v>
      </c>
      <c r="O2" s="33" t="s">
        <v>27</v>
      </c>
      <c r="P2" s="38" t="s">
        <v>28</v>
      </c>
      <c r="Q2" s="38" t="s">
        <v>28</v>
      </c>
      <c r="R2" s="38" t="s">
        <v>28</v>
      </c>
      <c r="S2" s="41"/>
      <c r="U2" s="6"/>
      <c r="V2" s="6"/>
      <c r="W2" s="8"/>
      <c r="X2" s="21"/>
      <c r="Z2" s="38" t="s">
        <v>28</v>
      </c>
    </row>
    <row r="3" spans="1:27" x14ac:dyDescent="0.25">
      <c r="B3" s="5" t="s">
        <v>8</v>
      </c>
      <c r="C3" s="6">
        <v>6300</v>
      </c>
      <c r="D3" s="6">
        <v>150</v>
      </c>
      <c r="E3" s="8">
        <v>3</v>
      </c>
      <c r="F3" s="21">
        <v>42</v>
      </c>
      <c r="G3" s="29">
        <f>J3+C3</f>
        <v>6528</v>
      </c>
      <c r="H3" s="26"/>
      <c r="I3" s="5" t="s">
        <v>8</v>
      </c>
      <c r="J3" s="9">
        <v>228</v>
      </c>
      <c r="K3" s="9">
        <v>6</v>
      </c>
      <c r="L3" s="20"/>
      <c r="M3" s="7" t="s">
        <v>8</v>
      </c>
      <c r="N3" s="29">
        <v>12</v>
      </c>
      <c r="O3" s="36"/>
      <c r="P3" s="29">
        <f t="shared" ref="P3:P12" si="0">N3*F3</f>
        <v>504</v>
      </c>
      <c r="Q3" s="41">
        <v>588</v>
      </c>
      <c r="R3" s="44">
        <v>168</v>
      </c>
      <c r="S3" s="48">
        <v>42</v>
      </c>
      <c r="T3" s="7" t="s">
        <v>8</v>
      </c>
      <c r="U3" s="49">
        <f>C3-P3-Q3-R3-S3-Z3-AA3</f>
        <v>4746</v>
      </c>
      <c r="V3" s="6">
        <v>150</v>
      </c>
      <c r="W3" s="8">
        <v>3</v>
      </c>
      <c r="X3" s="21">
        <v>42</v>
      </c>
      <c r="Y3" s="52">
        <f>AB3+U3</f>
        <v>4746</v>
      </c>
      <c r="Z3" s="44">
        <v>126</v>
      </c>
      <c r="AA3" s="44">
        <v>126</v>
      </c>
    </row>
    <row r="4" spans="1:27" x14ac:dyDescent="0.25">
      <c r="B4" s="5" t="s">
        <v>9</v>
      </c>
      <c r="C4" s="6">
        <v>7200</v>
      </c>
      <c r="D4" s="6">
        <v>200</v>
      </c>
      <c r="E4" s="8">
        <v>4</v>
      </c>
      <c r="F4" s="21">
        <v>36</v>
      </c>
      <c r="G4" s="29">
        <f t="shared" ref="G4:G12" si="1">J4+C4</f>
        <v>8084</v>
      </c>
      <c r="H4" s="26"/>
      <c r="I4" s="5" t="s">
        <v>9</v>
      </c>
      <c r="J4" s="9">
        <v>884</v>
      </c>
      <c r="K4" s="9">
        <v>25</v>
      </c>
      <c r="L4" s="20"/>
      <c r="M4" s="7" t="s">
        <v>9</v>
      </c>
      <c r="N4" s="29">
        <v>12</v>
      </c>
      <c r="O4" s="36"/>
      <c r="P4" s="29">
        <f t="shared" si="0"/>
        <v>432</v>
      </c>
      <c r="Q4" s="41">
        <v>576</v>
      </c>
      <c r="R4" s="44">
        <v>216</v>
      </c>
      <c r="S4" s="48">
        <v>36</v>
      </c>
      <c r="T4" s="7" t="s">
        <v>9</v>
      </c>
      <c r="U4" s="49">
        <f t="shared" ref="U4:U54" si="2">C4-P4-Q4-R4-S4-Z4-AA4</f>
        <v>5652</v>
      </c>
      <c r="V4" s="6">
        <v>200</v>
      </c>
      <c r="W4" s="8">
        <v>4</v>
      </c>
      <c r="X4" s="21">
        <v>36</v>
      </c>
      <c r="Y4" s="52">
        <f t="shared" ref="Y4:Y12" si="3">AB4+U4</f>
        <v>5652</v>
      </c>
      <c r="Z4" s="44">
        <v>144</v>
      </c>
      <c r="AA4" s="44">
        <v>144</v>
      </c>
    </row>
    <row r="5" spans="1:27" x14ac:dyDescent="0.25">
      <c r="B5" s="5" t="s">
        <v>10</v>
      </c>
      <c r="C5" s="6">
        <v>8500</v>
      </c>
      <c r="D5" s="6">
        <v>250</v>
      </c>
      <c r="E5" s="8">
        <v>5</v>
      </c>
      <c r="F5" s="21">
        <v>34</v>
      </c>
      <c r="G5" s="29">
        <f t="shared" si="1"/>
        <v>8614</v>
      </c>
      <c r="H5" s="26"/>
      <c r="I5" s="5" t="s">
        <v>10</v>
      </c>
      <c r="J5" s="9">
        <v>114</v>
      </c>
      <c r="K5" s="9">
        <v>4</v>
      </c>
      <c r="L5" s="20"/>
      <c r="M5" s="7" t="s">
        <v>10</v>
      </c>
      <c r="N5" s="29">
        <v>12</v>
      </c>
      <c r="O5" s="36"/>
      <c r="P5" s="29">
        <f t="shared" si="0"/>
        <v>408</v>
      </c>
      <c r="Q5" s="41">
        <v>578</v>
      </c>
      <c r="R5" s="44">
        <v>238</v>
      </c>
      <c r="S5" s="48">
        <v>68</v>
      </c>
      <c r="T5" s="7" t="s">
        <v>10</v>
      </c>
      <c r="U5" s="49">
        <f t="shared" si="2"/>
        <v>6868</v>
      </c>
      <c r="V5" s="6">
        <v>250</v>
      </c>
      <c r="W5" s="8">
        <v>5</v>
      </c>
      <c r="X5" s="21">
        <v>34</v>
      </c>
      <c r="Y5" s="52">
        <f t="shared" si="3"/>
        <v>6868</v>
      </c>
      <c r="Z5" s="44">
        <v>170</v>
      </c>
      <c r="AA5" s="44">
        <v>170</v>
      </c>
    </row>
    <row r="6" spans="1:27" x14ac:dyDescent="0.25">
      <c r="B6" s="5" t="s">
        <v>11</v>
      </c>
      <c r="C6" s="6">
        <v>6400</v>
      </c>
      <c r="D6" s="6">
        <v>200</v>
      </c>
      <c r="E6" s="8">
        <v>4</v>
      </c>
      <c r="F6" s="21">
        <v>32</v>
      </c>
      <c r="G6" s="29">
        <f t="shared" si="1"/>
        <v>6674</v>
      </c>
      <c r="H6" s="26"/>
      <c r="I6" s="5" t="s">
        <v>11</v>
      </c>
      <c r="J6" s="9">
        <v>274</v>
      </c>
      <c r="K6" s="9">
        <v>9</v>
      </c>
      <c r="L6" s="20"/>
      <c r="M6" s="7" t="s">
        <v>11</v>
      </c>
      <c r="N6" s="29">
        <v>12</v>
      </c>
      <c r="O6" s="36"/>
      <c r="P6" s="29">
        <f t="shared" si="0"/>
        <v>384</v>
      </c>
      <c r="Q6" s="41">
        <v>576</v>
      </c>
      <c r="R6" s="44">
        <v>192</v>
      </c>
      <c r="S6" s="48">
        <v>32</v>
      </c>
      <c r="T6" s="7" t="s">
        <v>11</v>
      </c>
      <c r="U6" s="49">
        <f t="shared" si="2"/>
        <v>5056</v>
      </c>
      <c r="V6" s="6">
        <v>200</v>
      </c>
      <c r="W6" s="8">
        <v>4</v>
      </c>
      <c r="X6" s="21">
        <v>32</v>
      </c>
      <c r="Y6" s="52">
        <f t="shared" si="3"/>
        <v>5056</v>
      </c>
      <c r="Z6" s="44">
        <v>160</v>
      </c>
      <c r="AA6" s="44"/>
    </row>
    <row r="7" spans="1:27" x14ac:dyDescent="0.25">
      <c r="B7" s="5" t="s">
        <v>12</v>
      </c>
      <c r="C7" s="6">
        <v>4500</v>
      </c>
      <c r="D7" s="6">
        <v>150</v>
      </c>
      <c r="E7" s="8">
        <v>3</v>
      </c>
      <c r="F7" s="21">
        <v>30</v>
      </c>
      <c r="G7" s="29">
        <f t="shared" si="1"/>
        <v>4942</v>
      </c>
      <c r="H7" s="26"/>
      <c r="I7" s="5" t="s">
        <v>12</v>
      </c>
      <c r="J7" s="9">
        <v>442</v>
      </c>
      <c r="K7" s="9">
        <v>15</v>
      </c>
      <c r="L7" s="20"/>
      <c r="M7" s="7" t="s">
        <v>12</v>
      </c>
      <c r="N7" s="29">
        <v>12</v>
      </c>
      <c r="O7" s="36"/>
      <c r="P7" s="29">
        <f t="shared" si="0"/>
        <v>360</v>
      </c>
      <c r="Q7" s="41">
        <v>600</v>
      </c>
      <c r="R7" s="44">
        <v>150</v>
      </c>
      <c r="S7" s="48">
        <v>30</v>
      </c>
      <c r="T7" s="7" t="s">
        <v>12</v>
      </c>
      <c r="U7" s="49">
        <f t="shared" si="2"/>
        <v>3240</v>
      </c>
      <c r="V7" s="6">
        <v>150</v>
      </c>
      <c r="W7" s="8">
        <v>3</v>
      </c>
      <c r="X7" s="21">
        <v>30</v>
      </c>
      <c r="Y7" s="52">
        <f t="shared" si="3"/>
        <v>3240</v>
      </c>
      <c r="Z7" s="44">
        <v>120</v>
      </c>
      <c r="AA7" s="44"/>
    </row>
    <row r="8" spans="1:27" x14ac:dyDescent="0.25">
      <c r="B8" s="5" t="s">
        <v>13</v>
      </c>
      <c r="C8" s="6">
        <v>4800</v>
      </c>
      <c r="D8" s="6">
        <v>200</v>
      </c>
      <c r="E8" s="8">
        <v>4</v>
      </c>
      <c r="F8" s="21">
        <v>24</v>
      </c>
      <c r="G8" s="29">
        <f t="shared" si="1"/>
        <v>5952</v>
      </c>
      <c r="H8" s="26"/>
      <c r="I8" s="5" t="s">
        <v>13</v>
      </c>
      <c r="J8" s="9">
        <v>1152</v>
      </c>
      <c r="K8" s="9">
        <v>48</v>
      </c>
      <c r="L8" s="20"/>
      <c r="M8" s="7" t="s">
        <v>13</v>
      </c>
      <c r="N8" s="29">
        <v>12</v>
      </c>
      <c r="O8" s="36"/>
      <c r="P8" s="29">
        <f t="shared" si="0"/>
        <v>288</v>
      </c>
      <c r="Q8" s="41">
        <v>600</v>
      </c>
      <c r="R8" s="44">
        <v>192</v>
      </c>
      <c r="S8" s="48">
        <v>48</v>
      </c>
      <c r="T8" s="7" t="s">
        <v>13</v>
      </c>
      <c r="U8" s="49">
        <f t="shared" si="2"/>
        <v>3504</v>
      </c>
      <c r="V8" s="6">
        <v>200</v>
      </c>
      <c r="W8" s="8">
        <v>4</v>
      </c>
      <c r="X8" s="21">
        <v>24</v>
      </c>
      <c r="Y8" s="52">
        <f t="shared" si="3"/>
        <v>3504</v>
      </c>
      <c r="Z8" s="44">
        <v>168</v>
      </c>
      <c r="AA8" s="44"/>
    </row>
    <row r="9" spans="1:27" x14ac:dyDescent="0.25">
      <c r="B9" s="5" t="s">
        <v>14</v>
      </c>
      <c r="C9" s="6">
        <v>5400</v>
      </c>
      <c r="D9" s="6">
        <v>150</v>
      </c>
      <c r="E9" s="8">
        <v>3</v>
      </c>
      <c r="F9" s="21">
        <v>36</v>
      </c>
      <c r="G9" s="29">
        <f t="shared" si="1"/>
        <v>7086</v>
      </c>
      <c r="H9" s="26"/>
      <c r="I9" s="5" t="s">
        <v>14</v>
      </c>
      <c r="J9" s="9">
        <v>1686</v>
      </c>
      <c r="K9" s="9">
        <v>47</v>
      </c>
      <c r="L9" s="20"/>
      <c r="M9" s="7" t="s">
        <v>14</v>
      </c>
      <c r="N9" s="29">
        <v>12</v>
      </c>
      <c r="O9" s="36"/>
      <c r="P9" s="29">
        <f t="shared" si="0"/>
        <v>432</v>
      </c>
      <c r="Q9" s="41">
        <v>576</v>
      </c>
      <c r="R9" s="44">
        <v>144</v>
      </c>
      <c r="S9" s="48">
        <v>36</v>
      </c>
      <c r="T9" s="7" t="s">
        <v>14</v>
      </c>
      <c r="U9" s="49">
        <f t="shared" si="2"/>
        <v>3924</v>
      </c>
      <c r="V9" s="6">
        <v>150</v>
      </c>
      <c r="W9" s="8">
        <v>3</v>
      </c>
      <c r="X9" s="21">
        <v>36</v>
      </c>
      <c r="Y9" s="52">
        <f t="shared" si="3"/>
        <v>3924</v>
      </c>
      <c r="Z9" s="44">
        <v>144</v>
      </c>
      <c r="AA9" s="44">
        <v>144</v>
      </c>
    </row>
    <row r="10" spans="1:27" x14ac:dyDescent="0.25">
      <c r="B10" s="5" t="s">
        <v>15</v>
      </c>
      <c r="C10" s="6">
        <v>6400</v>
      </c>
      <c r="D10" s="6">
        <v>200</v>
      </c>
      <c r="E10" s="8">
        <v>4</v>
      </c>
      <c r="F10" s="21">
        <v>32</v>
      </c>
      <c r="G10" s="29">
        <f t="shared" si="1"/>
        <v>7210</v>
      </c>
      <c r="H10" s="26"/>
      <c r="I10" s="5" t="s">
        <v>15</v>
      </c>
      <c r="J10" s="9">
        <v>810</v>
      </c>
      <c r="K10" s="9">
        <v>26</v>
      </c>
      <c r="L10" s="20"/>
      <c r="M10" s="7" t="s">
        <v>15</v>
      </c>
      <c r="N10" s="29">
        <v>12</v>
      </c>
      <c r="O10" s="36"/>
      <c r="P10" s="29">
        <f t="shared" si="0"/>
        <v>384</v>
      </c>
      <c r="Q10" s="41">
        <v>576</v>
      </c>
      <c r="R10" s="44">
        <v>192</v>
      </c>
      <c r="S10" s="48">
        <v>32</v>
      </c>
      <c r="T10" s="7" t="s">
        <v>15</v>
      </c>
      <c r="U10" s="49">
        <f t="shared" si="2"/>
        <v>4832</v>
      </c>
      <c r="V10" s="6">
        <v>200</v>
      </c>
      <c r="W10" s="8">
        <v>4</v>
      </c>
      <c r="X10" s="21">
        <v>32</v>
      </c>
      <c r="Y10" s="52">
        <f t="shared" si="3"/>
        <v>4832</v>
      </c>
      <c r="Z10" s="44">
        <v>192</v>
      </c>
      <c r="AA10" s="44">
        <v>192</v>
      </c>
    </row>
    <row r="11" spans="1:27" x14ac:dyDescent="0.25">
      <c r="B11" s="5" t="s">
        <v>16</v>
      </c>
      <c r="C11" s="6">
        <v>6400</v>
      </c>
      <c r="D11" s="6">
        <v>200</v>
      </c>
      <c r="E11" s="8">
        <v>4</v>
      </c>
      <c r="F11" s="21">
        <v>32</v>
      </c>
      <c r="G11" s="29">
        <f t="shared" si="1"/>
        <v>8672</v>
      </c>
      <c r="H11" s="26"/>
      <c r="I11" s="5" t="s">
        <v>16</v>
      </c>
      <c r="J11" s="9">
        <v>2272</v>
      </c>
      <c r="K11" s="9">
        <v>71</v>
      </c>
      <c r="L11" s="20"/>
      <c r="M11" s="7" t="s">
        <v>16</v>
      </c>
      <c r="N11" s="29">
        <v>12</v>
      </c>
      <c r="O11" s="36"/>
      <c r="P11" s="29">
        <f t="shared" si="0"/>
        <v>384</v>
      </c>
      <c r="Q11" s="41">
        <v>576</v>
      </c>
      <c r="R11" s="44">
        <v>192</v>
      </c>
      <c r="S11" s="48">
        <v>64</v>
      </c>
      <c r="T11" s="7" t="s">
        <v>16</v>
      </c>
      <c r="U11" s="49">
        <f t="shared" si="2"/>
        <v>4992</v>
      </c>
      <c r="V11" s="6">
        <v>200</v>
      </c>
      <c r="W11" s="8">
        <v>4</v>
      </c>
      <c r="X11" s="21">
        <v>32</v>
      </c>
      <c r="Y11" s="52">
        <f t="shared" si="3"/>
        <v>4992</v>
      </c>
      <c r="Z11" s="44">
        <v>192</v>
      </c>
      <c r="AA11" s="44"/>
    </row>
    <row r="12" spans="1:27" x14ac:dyDescent="0.25">
      <c r="B12" s="5" t="s">
        <v>17</v>
      </c>
      <c r="C12" s="6">
        <v>9600</v>
      </c>
      <c r="D12" s="6">
        <v>400</v>
      </c>
      <c r="E12" s="8">
        <v>8</v>
      </c>
      <c r="F12" s="21">
        <v>24</v>
      </c>
      <c r="G12" s="29">
        <f t="shared" si="1"/>
        <v>10032</v>
      </c>
      <c r="H12" s="26"/>
      <c r="I12" s="5" t="s">
        <v>17</v>
      </c>
      <c r="J12" s="9">
        <v>432</v>
      </c>
      <c r="K12" s="9">
        <v>18</v>
      </c>
      <c r="L12" s="20"/>
      <c r="M12" s="7" t="s">
        <v>17</v>
      </c>
      <c r="N12" s="29">
        <v>12</v>
      </c>
      <c r="O12" s="36"/>
      <c r="P12" s="29">
        <f t="shared" si="0"/>
        <v>288</v>
      </c>
      <c r="Q12" s="41">
        <v>600</v>
      </c>
      <c r="R12" s="44">
        <v>192</v>
      </c>
      <c r="S12" s="48">
        <v>48</v>
      </c>
      <c r="T12" s="7" t="s">
        <v>17</v>
      </c>
      <c r="U12" s="49">
        <f t="shared" si="2"/>
        <v>8280</v>
      </c>
      <c r="V12" s="6">
        <v>400</v>
      </c>
      <c r="W12" s="8">
        <v>8</v>
      </c>
      <c r="X12" s="21">
        <v>24</v>
      </c>
      <c r="Y12" s="52">
        <f t="shared" si="3"/>
        <v>8280</v>
      </c>
      <c r="Z12" s="44">
        <v>192</v>
      </c>
      <c r="AA12" s="44"/>
    </row>
    <row r="13" spans="1:27" x14ac:dyDescent="0.25">
      <c r="B13" s="5"/>
      <c r="C13" s="6"/>
      <c r="D13" s="6"/>
      <c r="E13" s="8"/>
      <c r="F13" s="21"/>
      <c r="H13" s="26"/>
      <c r="I13" s="9"/>
      <c r="J13" s="9"/>
      <c r="K13" s="9"/>
      <c r="L13" s="39">
        <f>SUM(L3:L12)</f>
        <v>0</v>
      </c>
      <c r="N13" s="29"/>
      <c r="O13" s="36"/>
      <c r="P13" s="29"/>
      <c r="Q13" s="42">
        <f>SUM(Q4:Q12,Q3)</f>
        <v>5846</v>
      </c>
      <c r="R13" s="42">
        <f>SUM(R3:R12)</f>
        <v>1876</v>
      </c>
      <c r="S13">
        <f>SUM(S3:S12)</f>
        <v>436</v>
      </c>
      <c r="U13" s="49"/>
      <c r="V13" s="6"/>
      <c r="W13" s="8"/>
      <c r="X13" s="21"/>
      <c r="Z13" s="42">
        <f>SUM(Z3:Z12)</f>
        <v>1608</v>
      </c>
      <c r="AA13" s="42">
        <f>SUM(AA3:AA12)</f>
        <v>776</v>
      </c>
    </row>
    <row r="14" spans="1:27" x14ac:dyDescent="0.25">
      <c r="B14" s="5"/>
      <c r="C14" s="6"/>
      <c r="D14" s="6"/>
      <c r="E14" s="8"/>
      <c r="F14" s="8"/>
      <c r="H14" s="26"/>
      <c r="I14" s="9"/>
      <c r="J14" s="9"/>
      <c r="K14" s="9"/>
      <c r="L14" s="39"/>
      <c r="N14" s="29"/>
      <c r="O14" s="36"/>
      <c r="P14" s="29"/>
      <c r="U14" s="49">
        <f t="shared" si="2"/>
        <v>0</v>
      </c>
      <c r="V14" s="6"/>
      <c r="W14" s="8"/>
      <c r="X14" s="8"/>
    </row>
    <row r="15" spans="1:27" x14ac:dyDescent="0.25">
      <c r="A15" s="1" t="s">
        <v>3</v>
      </c>
      <c r="B15" s="5"/>
      <c r="C15" s="6"/>
      <c r="D15" s="6"/>
      <c r="E15" s="8"/>
      <c r="F15" s="21"/>
      <c r="H15" s="26" t="s">
        <v>21</v>
      </c>
      <c r="N15" s="29"/>
      <c r="O15" s="36"/>
      <c r="P15" s="29"/>
      <c r="U15" s="49">
        <f t="shared" si="2"/>
        <v>0</v>
      </c>
      <c r="V15" s="6"/>
      <c r="W15" s="8"/>
      <c r="X15" s="21"/>
    </row>
    <row r="16" spans="1:27" x14ac:dyDescent="0.25">
      <c r="B16" s="5"/>
      <c r="C16" s="6"/>
      <c r="D16" s="6"/>
      <c r="E16" s="8"/>
      <c r="F16" s="21"/>
      <c r="H16" s="26"/>
      <c r="I16" s="9" t="s">
        <v>0</v>
      </c>
      <c r="J16" s="9" t="s">
        <v>6</v>
      </c>
      <c r="K16" s="9" t="s">
        <v>1</v>
      </c>
      <c r="L16" s="39"/>
      <c r="N16" s="29"/>
      <c r="P16" s="29"/>
      <c r="U16" s="49">
        <f t="shared" si="2"/>
        <v>0</v>
      </c>
      <c r="V16" s="6"/>
      <c r="W16" s="8"/>
      <c r="X16" s="21"/>
    </row>
    <row r="17" spans="1:27" x14ac:dyDescent="0.25">
      <c r="B17" s="5" t="s">
        <v>8</v>
      </c>
      <c r="C17" s="6">
        <v>8400</v>
      </c>
      <c r="D17" s="6">
        <v>200</v>
      </c>
      <c r="E17" s="8">
        <v>4</v>
      </c>
      <c r="F17" s="21">
        <v>42</v>
      </c>
      <c r="G17" s="29">
        <f>J17+C17</f>
        <v>9852</v>
      </c>
      <c r="H17" s="26"/>
      <c r="I17" s="5" t="s">
        <v>8</v>
      </c>
      <c r="J17" s="9">
        <v>1452</v>
      </c>
      <c r="K17" s="9">
        <v>35</v>
      </c>
      <c r="L17" s="20"/>
      <c r="M17" s="7" t="s">
        <v>8</v>
      </c>
      <c r="N17" s="29">
        <v>12</v>
      </c>
      <c r="O17" s="36"/>
      <c r="P17" s="29">
        <f t="shared" ref="P17:P26" si="4">N17*F17</f>
        <v>504</v>
      </c>
      <c r="Q17" s="41">
        <v>588</v>
      </c>
      <c r="R17" s="44">
        <v>210</v>
      </c>
      <c r="S17" s="48">
        <v>42</v>
      </c>
      <c r="T17" s="7" t="s">
        <v>8</v>
      </c>
      <c r="U17" s="49">
        <f t="shared" si="2"/>
        <v>6804</v>
      </c>
      <c r="V17" s="6">
        <v>200</v>
      </c>
      <c r="W17" s="8">
        <v>4</v>
      </c>
      <c r="X17" s="21">
        <v>42</v>
      </c>
      <c r="Y17" s="52">
        <f>AB17+U17</f>
        <v>6804</v>
      </c>
      <c r="Z17" s="44">
        <v>126</v>
      </c>
      <c r="AA17" s="44">
        <v>126</v>
      </c>
    </row>
    <row r="18" spans="1:27" x14ac:dyDescent="0.25">
      <c r="B18" s="5" t="s">
        <v>9</v>
      </c>
      <c r="C18" s="6">
        <v>12600</v>
      </c>
      <c r="D18" s="6">
        <v>350</v>
      </c>
      <c r="E18" s="8">
        <v>7</v>
      </c>
      <c r="F18" s="21">
        <v>36</v>
      </c>
      <c r="G18" s="29">
        <f t="shared" ref="G18:G26" si="5">J18+C18</f>
        <v>14079</v>
      </c>
      <c r="H18" s="26"/>
      <c r="I18" s="5" t="s">
        <v>9</v>
      </c>
      <c r="J18" s="9">
        <v>1479</v>
      </c>
      <c r="K18" s="9">
        <v>42</v>
      </c>
      <c r="L18" s="20"/>
      <c r="M18" s="7" t="s">
        <v>9</v>
      </c>
      <c r="N18" s="29">
        <v>12</v>
      </c>
      <c r="O18" s="36"/>
      <c r="P18" s="29">
        <f t="shared" si="4"/>
        <v>432</v>
      </c>
      <c r="Q18" s="41">
        <v>576</v>
      </c>
      <c r="R18" s="44">
        <v>216</v>
      </c>
      <c r="S18" s="48">
        <v>36</v>
      </c>
      <c r="T18" s="7" t="s">
        <v>9</v>
      </c>
      <c r="U18" s="49">
        <f t="shared" si="2"/>
        <v>11052</v>
      </c>
      <c r="V18" s="6">
        <v>350</v>
      </c>
      <c r="W18" s="8">
        <v>7</v>
      </c>
      <c r="X18" s="21">
        <v>36</v>
      </c>
      <c r="Y18" s="52">
        <f t="shared" ref="Y18:Y26" si="6">AB18+U18</f>
        <v>11052</v>
      </c>
      <c r="Z18" s="44">
        <v>144</v>
      </c>
      <c r="AA18" s="44">
        <v>144</v>
      </c>
    </row>
    <row r="19" spans="1:27" x14ac:dyDescent="0.25">
      <c r="B19" s="5" t="s">
        <v>10</v>
      </c>
      <c r="C19" s="6">
        <v>11900</v>
      </c>
      <c r="D19" s="6">
        <v>350</v>
      </c>
      <c r="E19" s="8">
        <v>7</v>
      </c>
      <c r="F19" s="21">
        <v>34</v>
      </c>
      <c r="G19" s="29">
        <f t="shared" si="5"/>
        <v>13274</v>
      </c>
      <c r="H19" s="26"/>
      <c r="I19" s="5" t="s">
        <v>10</v>
      </c>
      <c r="J19" s="9">
        <v>1374</v>
      </c>
      <c r="K19" s="9">
        <v>41</v>
      </c>
      <c r="L19" s="20"/>
      <c r="M19" s="7" t="s">
        <v>10</v>
      </c>
      <c r="N19" s="29">
        <v>12</v>
      </c>
      <c r="O19" s="36"/>
      <c r="P19" s="29">
        <f t="shared" si="4"/>
        <v>408</v>
      </c>
      <c r="Q19" s="41">
        <v>578</v>
      </c>
      <c r="R19" s="44">
        <v>204</v>
      </c>
      <c r="S19" s="48">
        <v>34</v>
      </c>
      <c r="T19" s="7" t="s">
        <v>10</v>
      </c>
      <c r="U19" s="49">
        <f t="shared" si="2"/>
        <v>10336</v>
      </c>
      <c r="V19" s="6">
        <v>350</v>
      </c>
      <c r="W19" s="8">
        <v>7</v>
      </c>
      <c r="X19" s="21">
        <v>34</v>
      </c>
      <c r="Y19" s="52">
        <f t="shared" si="6"/>
        <v>10336</v>
      </c>
      <c r="Z19" s="44">
        <v>170</v>
      </c>
      <c r="AA19" s="44">
        <v>170</v>
      </c>
    </row>
    <row r="20" spans="1:27" x14ac:dyDescent="0.25">
      <c r="B20" s="5" t="s">
        <v>11</v>
      </c>
      <c r="C20" s="6">
        <v>11200</v>
      </c>
      <c r="D20" s="6">
        <v>350</v>
      </c>
      <c r="E20" s="8">
        <v>7</v>
      </c>
      <c r="F20" s="21">
        <v>32</v>
      </c>
      <c r="G20" s="29">
        <f t="shared" si="5"/>
        <v>12282</v>
      </c>
      <c r="H20" s="26"/>
      <c r="I20" s="5" t="s">
        <v>11</v>
      </c>
      <c r="J20" s="9">
        <v>1082</v>
      </c>
      <c r="K20" s="9">
        <v>34</v>
      </c>
      <c r="L20" s="20"/>
      <c r="M20" s="7" t="s">
        <v>11</v>
      </c>
      <c r="N20" s="29">
        <v>12</v>
      </c>
      <c r="O20" s="36"/>
      <c r="P20" s="29">
        <f t="shared" si="4"/>
        <v>384</v>
      </c>
      <c r="Q20" s="41">
        <v>576</v>
      </c>
      <c r="R20" s="44">
        <v>192</v>
      </c>
      <c r="S20" s="48">
        <v>32</v>
      </c>
      <c r="T20" s="7" t="s">
        <v>11</v>
      </c>
      <c r="U20" s="49">
        <f t="shared" si="2"/>
        <v>9856</v>
      </c>
      <c r="V20" s="6">
        <v>350</v>
      </c>
      <c r="W20" s="8">
        <v>7</v>
      </c>
      <c r="X20" s="21">
        <v>32</v>
      </c>
      <c r="Y20" s="52">
        <f t="shared" si="6"/>
        <v>9856</v>
      </c>
      <c r="Z20" s="44">
        <v>160</v>
      </c>
      <c r="AA20" s="44"/>
    </row>
    <row r="21" spans="1:27" x14ac:dyDescent="0.25">
      <c r="B21" s="5" t="s">
        <v>12</v>
      </c>
      <c r="C21" s="6">
        <v>10500</v>
      </c>
      <c r="D21" s="6">
        <v>350</v>
      </c>
      <c r="E21" s="8">
        <v>7</v>
      </c>
      <c r="F21" s="21">
        <v>30</v>
      </c>
      <c r="G21" s="29">
        <f t="shared" si="5"/>
        <v>11046</v>
      </c>
      <c r="H21" s="26"/>
      <c r="I21" s="5" t="s">
        <v>12</v>
      </c>
      <c r="J21" s="9">
        <v>546</v>
      </c>
      <c r="K21" s="9">
        <v>19</v>
      </c>
      <c r="L21" s="20"/>
      <c r="M21" s="7" t="s">
        <v>12</v>
      </c>
      <c r="N21" s="29"/>
      <c r="O21" s="36">
        <v>12</v>
      </c>
      <c r="P21" s="29">
        <f t="shared" si="4"/>
        <v>0</v>
      </c>
      <c r="Q21" s="41">
        <v>600</v>
      </c>
      <c r="R21" s="44">
        <v>210</v>
      </c>
      <c r="S21" s="48">
        <v>60</v>
      </c>
      <c r="T21" s="7" t="s">
        <v>12</v>
      </c>
      <c r="U21" s="49">
        <f t="shared" si="2"/>
        <v>9480</v>
      </c>
      <c r="V21" s="6">
        <v>350</v>
      </c>
      <c r="W21" s="8">
        <v>7</v>
      </c>
      <c r="X21" s="21">
        <v>30</v>
      </c>
      <c r="Y21" s="52">
        <f t="shared" si="6"/>
        <v>9480</v>
      </c>
      <c r="Z21" s="44">
        <v>150</v>
      </c>
      <c r="AA21" s="44"/>
    </row>
    <row r="22" spans="1:27" x14ac:dyDescent="0.25">
      <c r="B22" s="5" t="s">
        <v>13</v>
      </c>
      <c r="C22" s="6">
        <v>10800</v>
      </c>
      <c r="D22" s="6">
        <v>450</v>
      </c>
      <c r="E22" s="8">
        <v>9</v>
      </c>
      <c r="F22" s="21">
        <v>24</v>
      </c>
      <c r="G22" s="29">
        <f t="shared" si="5"/>
        <v>10818</v>
      </c>
      <c r="H22" s="26"/>
      <c r="I22" s="5" t="s">
        <v>13</v>
      </c>
      <c r="J22" s="9">
        <v>18</v>
      </c>
      <c r="K22" s="9">
        <v>1</v>
      </c>
      <c r="L22" s="20"/>
      <c r="M22" s="7" t="s">
        <v>13</v>
      </c>
      <c r="N22" s="29">
        <v>12</v>
      </c>
      <c r="O22" s="36"/>
      <c r="P22" s="29">
        <f t="shared" si="4"/>
        <v>288</v>
      </c>
      <c r="Q22" s="41">
        <v>600</v>
      </c>
      <c r="R22" s="44">
        <v>192</v>
      </c>
      <c r="S22" s="48">
        <v>24</v>
      </c>
      <c r="T22" s="7" t="s">
        <v>13</v>
      </c>
      <c r="U22" s="49">
        <f t="shared" si="2"/>
        <v>9552</v>
      </c>
      <c r="V22" s="6">
        <v>450</v>
      </c>
      <c r="W22" s="8">
        <v>9</v>
      </c>
      <c r="X22" s="21">
        <v>24</v>
      </c>
      <c r="Y22" s="52">
        <f t="shared" si="6"/>
        <v>9552</v>
      </c>
      <c r="Z22" s="44">
        <v>144</v>
      </c>
      <c r="AA22" s="44"/>
    </row>
    <row r="23" spans="1:27" x14ac:dyDescent="0.25">
      <c r="B23" s="5" t="s">
        <v>14</v>
      </c>
      <c r="C23" s="6">
        <v>10800</v>
      </c>
      <c r="D23" s="6">
        <v>300</v>
      </c>
      <c r="E23" s="8">
        <v>6</v>
      </c>
      <c r="F23" s="21">
        <v>36</v>
      </c>
      <c r="G23" s="29">
        <f t="shared" si="5"/>
        <v>12162</v>
      </c>
      <c r="H23" s="26"/>
      <c r="I23" s="5" t="s">
        <v>14</v>
      </c>
      <c r="J23" s="9">
        <v>1362</v>
      </c>
      <c r="K23" s="9">
        <v>38</v>
      </c>
      <c r="L23" s="20"/>
      <c r="M23" s="7" t="s">
        <v>14</v>
      </c>
      <c r="N23" s="29">
        <v>12</v>
      </c>
      <c r="O23" s="36"/>
      <c r="P23" s="29">
        <f t="shared" si="4"/>
        <v>432</v>
      </c>
      <c r="Q23" s="41">
        <v>576</v>
      </c>
      <c r="R23" s="44">
        <v>216</v>
      </c>
      <c r="S23" s="48">
        <v>36</v>
      </c>
      <c r="T23" s="7" t="s">
        <v>14</v>
      </c>
      <c r="U23" s="49">
        <f t="shared" si="2"/>
        <v>9252</v>
      </c>
      <c r="V23" s="6">
        <v>300</v>
      </c>
      <c r="W23" s="8">
        <v>6</v>
      </c>
      <c r="X23" s="21">
        <v>36</v>
      </c>
      <c r="Y23" s="52">
        <f t="shared" si="6"/>
        <v>9252</v>
      </c>
      <c r="Z23" s="44">
        <v>144</v>
      </c>
      <c r="AA23" s="44">
        <v>144</v>
      </c>
    </row>
    <row r="24" spans="1:27" x14ac:dyDescent="0.25">
      <c r="B24" s="5" t="s">
        <v>15</v>
      </c>
      <c r="C24" s="6">
        <v>11200</v>
      </c>
      <c r="D24" s="6">
        <v>350</v>
      </c>
      <c r="E24" s="8">
        <v>7</v>
      </c>
      <c r="F24" s="21">
        <v>32</v>
      </c>
      <c r="G24" s="29">
        <f t="shared" si="5"/>
        <v>11994</v>
      </c>
      <c r="H24" s="26"/>
      <c r="I24" s="5" t="s">
        <v>15</v>
      </c>
      <c r="J24" s="9">
        <v>794</v>
      </c>
      <c r="K24" s="9">
        <v>25</v>
      </c>
      <c r="L24" s="20"/>
      <c r="M24" s="7" t="s">
        <v>15</v>
      </c>
      <c r="N24" s="29">
        <v>12</v>
      </c>
      <c r="O24" s="36"/>
      <c r="P24" s="29">
        <f t="shared" si="4"/>
        <v>384</v>
      </c>
      <c r="Q24" s="41">
        <v>576</v>
      </c>
      <c r="R24" s="44">
        <v>192</v>
      </c>
      <c r="S24" s="48">
        <v>64</v>
      </c>
      <c r="T24" s="7" t="s">
        <v>15</v>
      </c>
      <c r="U24" s="49">
        <f t="shared" si="2"/>
        <v>9664</v>
      </c>
      <c r="V24" s="6">
        <v>350</v>
      </c>
      <c r="W24" s="8">
        <v>7</v>
      </c>
      <c r="X24" s="21">
        <v>32</v>
      </c>
      <c r="Y24" s="52">
        <f t="shared" si="6"/>
        <v>9664</v>
      </c>
      <c r="Z24" s="44">
        <v>160</v>
      </c>
      <c r="AA24" s="44">
        <v>160</v>
      </c>
    </row>
    <row r="25" spans="1:27" x14ac:dyDescent="0.25">
      <c r="B25" s="5" t="s">
        <v>16</v>
      </c>
      <c r="C25" s="6">
        <v>12800</v>
      </c>
      <c r="D25" s="6">
        <v>400</v>
      </c>
      <c r="E25" s="8">
        <v>8</v>
      </c>
      <c r="F25" s="21">
        <v>32</v>
      </c>
      <c r="G25" s="29">
        <f t="shared" si="5"/>
        <v>12858</v>
      </c>
      <c r="H25" s="26"/>
      <c r="I25" s="5" t="s">
        <v>16</v>
      </c>
      <c r="J25" s="9">
        <v>58</v>
      </c>
      <c r="K25" s="9">
        <v>2</v>
      </c>
      <c r="L25" s="20"/>
      <c r="M25" s="7" t="s">
        <v>16</v>
      </c>
      <c r="N25" s="29"/>
      <c r="O25" s="36">
        <v>12</v>
      </c>
      <c r="P25" s="29">
        <f t="shared" si="4"/>
        <v>0</v>
      </c>
      <c r="Q25" s="41">
        <v>576</v>
      </c>
      <c r="R25" s="44">
        <v>192</v>
      </c>
      <c r="S25" s="48">
        <v>64</v>
      </c>
      <c r="T25" s="7" t="s">
        <v>16</v>
      </c>
      <c r="U25" s="49">
        <f t="shared" si="2"/>
        <v>11808</v>
      </c>
      <c r="V25" s="6">
        <v>400</v>
      </c>
      <c r="W25" s="8">
        <v>8</v>
      </c>
      <c r="X25" s="21">
        <v>32</v>
      </c>
      <c r="Y25" s="52">
        <f t="shared" si="6"/>
        <v>11808</v>
      </c>
      <c r="Z25" s="44">
        <v>160</v>
      </c>
      <c r="AA25" s="44"/>
    </row>
    <row r="26" spans="1:27" x14ac:dyDescent="0.25">
      <c r="B26" s="5" t="s">
        <v>17</v>
      </c>
      <c r="C26" s="6">
        <v>10800</v>
      </c>
      <c r="D26" s="6">
        <v>450</v>
      </c>
      <c r="E26" s="8">
        <v>9</v>
      </c>
      <c r="F26" s="21">
        <v>24</v>
      </c>
      <c r="G26" s="29">
        <f t="shared" si="5"/>
        <v>11682</v>
      </c>
      <c r="H26" s="26"/>
      <c r="I26" s="5" t="s">
        <v>17</v>
      </c>
      <c r="J26" s="9">
        <v>882</v>
      </c>
      <c r="K26" s="9">
        <v>37</v>
      </c>
      <c r="L26" s="20"/>
      <c r="M26" s="7" t="s">
        <v>17</v>
      </c>
      <c r="N26" s="29"/>
      <c r="O26" s="36">
        <v>12</v>
      </c>
      <c r="P26" s="29">
        <f t="shared" si="4"/>
        <v>0</v>
      </c>
      <c r="Q26" s="41">
        <v>600</v>
      </c>
      <c r="R26" s="44">
        <v>192</v>
      </c>
      <c r="S26" s="48">
        <v>48</v>
      </c>
      <c r="T26" s="7" t="s">
        <v>17</v>
      </c>
      <c r="U26" s="49">
        <f t="shared" si="2"/>
        <v>9816</v>
      </c>
      <c r="V26" s="6">
        <v>450</v>
      </c>
      <c r="W26" s="8">
        <v>9</v>
      </c>
      <c r="X26" s="21">
        <v>24</v>
      </c>
      <c r="Y26" s="52">
        <f t="shared" si="6"/>
        <v>9816</v>
      </c>
      <c r="Z26" s="44">
        <v>144</v>
      </c>
      <c r="AA26" s="44"/>
    </row>
    <row r="27" spans="1:27" x14ac:dyDescent="0.25">
      <c r="B27" s="5"/>
      <c r="C27" s="6"/>
      <c r="D27" s="6"/>
      <c r="E27" s="8"/>
      <c r="F27" s="21"/>
      <c r="H27" s="26"/>
      <c r="I27" s="9"/>
      <c r="J27" s="9"/>
      <c r="K27" s="9"/>
      <c r="L27" s="39">
        <f>SUM(L17:L26)</f>
        <v>0</v>
      </c>
      <c r="P27" s="29"/>
      <c r="Q27" s="42">
        <f>SUM(Q17:Q26)</f>
        <v>5846</v>
      </c>
      <c r="R27" s="42">
        <f>SUM(R17:R26)</f>
        <v>2016</v>
      </c>
      <c r="S27">
        <f>SUM(S17:S26)</f>
        <v>440</v>
      </c>
      <c r="U27" s="49"/>
      <c r="V27" s="6"/>
      <c r="W27" s="8"/>
      <c r="X27" s="21"/>
      <c r="Z27" s="42">
        <f>SUM(Z17:Z26)</f>
        <v>1502</v>
      </c>
      <c r="AA27" s="42">
        <f>SUM(AA17:AA26)</f>
        <v>744</v>
      </c>
    </row>
    <row r="28" spans="1:27" x14ac:dyDescent="0.25">
      <c r="B28" s="5"/>
      <c r="C28" s="6"/>
      <c r="D28" s="6"/>
      <c r="E28" s="8"/>
      <c r="F28" s="21"/>
      <c r="H28" s="26"/>
      <c r="I28" s="9"/>
      <c r="J28" s="9"/>
      <c r="K28" s="9"/>
      <c r="L28" s="39"/>
      <c r="N28" s="29"/>
      <c r="O28" s="36"/>
      <c r="P28" s="29"/>
      <c r="U28" s="49">
        <f t="shared" si="2"/>
        <v>0</v>
      </c>
      <c r="V28" s="6"/>
      <c r="W28" s="8"/>
      <c r="X28" s="21"/>
    </row>
    <row r="29" spans="1:27" x14ac:dyDescent="0.25">
      <c r="A29" s="3" t="s">
        <v>4</v>
      </c>
      <c r="B29" s="5"/>
      <c r="C29" s="6"/>
      <c r="D29" s="6"/>
      <c r="E29" s="8"/>
      <c r="F29" s="8"/>
      <c r="H29" s="26" t="s">
        <v>22</v>
      </c>
      <c r="N29" s="29"/>
      <c r="O29" s="36"/>
      <c r="P29" s="29"/>
      <c r="U29" s="49">
        <f t="shared" si="2"/>
        <v>0</v>
      </c>
      <c r="V29" s="6"/>
      <c r="W29" s="8"/>
      <c r="X29" s="8"/>
    </row>
    <row r="30" spans="1:27" x14ac:dyDescent="0.25">
      <c r="B30" s="5"/>
      <c r="C30" s="6"/>
      <c r="D30" s="6"/>
      <c r="E30" s="8"/>
      <c r="F30" s="21"/>
      <c r="H30" s="26"/>
      <c r="N30" s="29"/>
      <c r="O30" s="36"/>
      <c r="P30" s="29"/>
      <c r="U30" s="49">
        <f t="shared" si="2"/>
        <v>0</v>
      </c>
      <c r="V30" s="6"/>
      <c r="W30" s="8"/>
      <c r="X30" s="21"/>
    </row>
    <row r="31" spans="1:27" x14ac:dyDescent="0.25">
      <c r="B31" s="5"/>
      <c r="C31" s="6"/>
      <c r="D31" s="6"/>
      <c r="E31" s="8"/>
      <c r="F31" s="21"/>
      <c r="H31" s="26"/>
      <c r="I31" s="9" t="s">
        <v>0</v>
      </c>
      <c r="J31" s="9" t="s">
        <v>6</v>
      </c>
      <c r="K31" s="9" t="s">
        <v>1</v>
      </c>
      <c r="L31" s="39"/>
      <c r="N31" s="29"/>
      <c r="O31" s="36"/>
      <c r="P31" s="29"/>
      <c r="U31" s="49">
        <f t="shared" si="2"/>
        <v>0</v>
      </c>
      <c r="V31" s="6"/>
      <c r="W31" s="8"/>
      <c r="X31" s="21"/>
    </row>
    <row r="32" spans="1:27" x14ac:dyDescent="0.25">
      <c r="B32" s="5" t="s">
        <v>9</v>
      </c>
      <c r="C32" s="6">
        <v>5400</v>
      </c>
      <c r="D32" s="6">
        <v>150</v>
      </c>
      <c r="E32" s="8">
        <v>3</v>
      </c>
      <c r="F32" s="21">
        <v>36</v>
      </c>
      <c r="G32" s="29">
        <f>J32+C32</f>
        <v>5682</v>
      </c>
      <c r="H32" s="26"/>
      <c r="I32" s="5" t="s">
        <v>9</v>
      </c>
      <c r="J32" s="9">
        <v>282</v>
      </c>
      <c r="K32" s="9">
        <v>8</v>
      </c>
      <c r="L32" s="20"/>
      <c r="M32" s="7" t="s">
        <v>9</v>
      </c>
      <c r="N32" s="29">
        <v>12</v>
      </c>
      <c r="O32" s="36"/>
      <c r="P32" s="29">
        <f t="shared" ref="P32:P40" si="7">N32*F32</f>
        <v>432</v>
      </c>
      <c r="Q32" s="41">
        <v>792</v>
      </c>
      <c r="R32" s="44">
        <v>144</v>
      </c>
      <c r="S32" s="48">
        <v>72</v>
      </c>
      <c r="T32" s="7" t="s">
        <v>9</v>
      </c>
      <c r="U32" s="49">
        <f t="shared" si="2"/>
        <v>3744</v>
      </c>
      <c r="V32" s="6">
        <v>150</v>
      </c>
      <c r="W32" s="8">
        <v>3</v>
      </c>
      <c r="X32" s="21">
        <v>36</v>
      </c>
      <c r="Y32" s="52">
        <f>AB32+U32</f>
        <v>3744</v>
      </c>
      <c r="Z32" s="44">
        <v>108</v>
      </c>
      <c r="AA32" s="44">
        <v>108</v>
      </c>
    </row>
    <row r="33" spans="1:27" x14ac:dyDescent="0.25">
      <c r="B33" s="5" t="s">
        <v>10</v>
      </c>
      <c r="C33" s="6">
        <v>1700</v>
      </c>
      <c r="D33" s="6">
        <v>50</v>
      </c>
      <c r="E33" s="8">
        <v>1</v>
      </c>
      <c r="F33" s="21">
        <v>34</v>
      </c>
      <c r="G33" s="29">
        <f t="shared" ref="G33:G40" si="8">J33+C33</f>
        <v>2120</v>
      </c>
      <c r="H33" s="26"/>
      <c r="I33" s="5" t="s">
        <v>10</v>
      </c>
      <c r="J33" s="9">
        <v>420</v>
      </c>
      <c r="K33" s="9">
        <v>13</v>
      </c>
      <c r="L33" s="20"/>
      <c r="M33" s="7" t="s">
        <v>10</v>
      </c>
      <c r="N33" s="29">
        <v>12</v>
      </c>
      <c r="O33" s="36"/>
      <c r="P33" s="29">
        <f t="shared" si="7"/>
        <v>408</v>
      </c>
      <c r="Q33" s="41">
        <v>374</v>
      </c>
      <c r="R33" s="44">
        <v>34</v>
      </c>
      <c r="S33" s="48">
        <v>34</v>
      </c>
      <c r="T33" s="7" t="s">
        <v>10</v>
      </c>
      <c r="U33" s="49">
        <f t="shared" si="2"/>
        <v>782</v>
      </c>
      <c r="V33" s="6">
        <v>50</v>
      </c>
      <c r="W33" s="8">
        <v>1</v>
      </c>
      <c r="X33" s="21">
        <v>34</v>
      </c>
      <c r="Y33" s="52">
        <f t="shared" ref="Y33:Y40" si="9">AB33+U33</f>
        <v>782</v>
      </c>
      <c r="Z33" s="44">
        <v>34</v>
      </c>
      <c r="AA33" s="44">
        <v>34</v>
      </c>
    </row>
    <row r="34" spans="1:27" x14ac:dyDescent="0.25">
      <c r="B34" s="5" t="s">
        <v>11</v>
      </c>
      <c r="C34" s="6">
        <v>1600</v>
      </c>
      <c r="D34" s="6">
        <v>50</v>
      </c>
      <c r="E34" s="8">
        <v>1</v>
      </c>
      <c r="F34" s="21">
        <v>32</v>
      </c>
      <c r="G34" s="29">
        <f t="shared" si="8"/>
        <v>2902</v>
      </c>
      <c r="H34" s="26"/>
      <c r="I34" s="5" t="s">
        <v>11</v>
      </c>
      <c r="J34" s="9">
        <v>1302</v>
      </c>
      <c r="K34" s="9">
        <v>41</v>
      </c>
      <c r="L34" s="20"/>
      <c r="M34" s="7" t="s">
        <v>11</v>
      </c>
      <c r="N34" s="29">
        <v>12</v>
      </c>
      <c r="O34" s="36"/>
      <c r="P34" s="29">
        <f t="shared" si="7"/>
        <v>384</v>
      </c>
      <c r="Q34" s="41">
        <v>288</v>
      </c>
      <c r="R34" s="44">
        <v>64</v>
      </c>
      <c r="S34" s="48">
        <v>32</v>
      </c>
      <c r="T34" s="7" t="s">
        <v>11</v>
      </c>
      <c r="U34" s="49">
        <f t="shared" si="2"/>
        <v>768</v>
      </c>
      <c r="V34" s="6">
        <v>50</v>
      </c>
      <c r="W34" s="8">
        <v>1</v>
      </c>
      <c r="X34" s="21">
        <v>32</v>
      </c>
      <c r="Y34" s="52">
        <f t="shared" si="9"/>
        <v>768</v>
      </c>
      <c r="Z34" s="44">
        <v>64</v>
      </c>
      <c r="AA34" s="44"/>
    </row>
    <row r="35" spans="1:27" x14ac:dyDescent="0.25">
      <c r="B35" s="5" t="s">
        <v>12</v>
      </c>
      <c r="C35" s="6">
        <v>3000</v>
      </c>
      <c r="D35" s="6">
        <v>100</v>
      </c>
      <c r="E35" s="8">
        <v>2</v>
      </c>
      <c r="F35" s="21">
        <v>30</v>
      </c>
      <c r="G35" s="29">
        <f t="shared" si="8"/>
        <v>3640</v>
      </c>
      <c r="H35" s="26"/>
      <c r="I35" s="5" t="s">
        <v>12</v>
      </c>
      <c r="J35" s="9">
        <v>640</v>
      </c>
      <c r="K35" s="9">
        <v>22</v>
      </c>
      <c r="L35" s="20"/>
      <c r="M35" s="7" t="s">
        <v>12</v>
      </c>
      <c r="N35" s="29">
        <v>12</v>
      </c>
      <c r="O35" s="36"/>
      <c r="P35" s="29">
        <f t="shared" si="7"/>
        <v>360</v>
      </c>
      <c r="Q35" s="41">
        <v>480</v>
      </c>
      <c r="R35" s="44">
        <v>90</v>
      </c>
      <c r="S35" s="48">
        <v>30</v>
      </c>
      <c r="T35" s="7" t="s">
        <v>12</v>
      </c>
      <c r="U35" s="49">
        <f t="shared" si="2"/>
        <v>1950</v>
      </c>
      <c r="V35" s="6">
        <v>100</v>
      </c>
      <c r="W35" s="8">
        <v>2</v>
      </c>
      <c r="X35" s="21">
        <v>30</v>
      </c>
      <c r="Y35" s="52">
        <f t="shared" si="9"/>
        <v>1950</v>
      </c>
      <c r="Z35" s="44">
        <v>90</v>
      </c>
      <c r="AA35" s="44"/>
    </row>
    <row r="36" spans="1:27" x14ac:dyDescent="0.25">
      <c r="B36" s="5" t="s">
        <v>13</v>
      </c>
      <c r="C36" s="6">
        <v>1200</v>
      </c>
      <c r="D36" s="6">
        <v>50</v>
      </c>
      <c r="E36" s="8">
        <v>1</v>
      </c>
      <c r="F36" s="21">
        <v>24</v>
      </c>
      <c r="G36" s="29">
        <f t="shared" si="8"/>
        <v>2262</v>
      </c>
      <c r="H36" s="26"/>
      <c r="I36" s="5" t="s">
        <v>13</v>
      </c>
      <c r="J36" s="9">
        <v>1062</v>
      </c>
      <c r="K36" s="9">
        <v>45</v>
      </c>
      <c r="L36" s="20"/>
      <c r="M36" s="7" t="s">
        <v>13</v>
      </c>
      <c r="N36" s="29">
        <v>12</v>
      </c>
      <c r="O36" s="36"/>
      <c r="P36" s="29">
        <f t="shared" si="7"/>
        <v>288</v>
      </c>
      <c r="Q36" s="41">
        <v>384</v>
      </c>
      <c r="R36" s="44">
        <v>48</v>
      </c>
      <c r="S36" s="48">
        <v>36</v>
      </c>
      <c r="T36" s="7" t="s">
        <v>13</v>
      </c>
      <c r="U36" s="49">
        <f t="shared" si="2"/>
        <v>396</v>
      </c>
      <c r="V36" s="6">
        <v>50</v>
      </c>
      <c r="W36" s="8">
        <v>1</v>
      </c>
      <c r="X36" s="21">
        <v>24</v>
      </c>
      <c r="Y36" s="52">
        <f t="shared" si="9"/>
        <v>396</v>
      </c>
      <c r="Z36" s="44">
        <v>48</v>
      </c>
      <c r="AA36" s="44"/>
    </row>
    <row r="37" spans="1:27" x14ac:dyDescent="0.25">
      <c r="B37" s="5" t="s">
        <v>14</v>
      </c>
      <c r="C37" s="6">
        <v>3600</v>
      </c>
      <c r="D37" s="6">
        <v>100</v>
      </c>
      <c r="E37" s="8">
        <v>2</v>
      </c>
      <c r="F37" s="21">
        <v>36</v>
      </c>
      <c r="G37" s="29">
        <f t="shared" si="8"/>
        <v>4130</v>
      </c>
      <c r="H37" s="26"/>
      <c r="I37" s="5" t="s">
        <v>14</v>
      </c>
      <c r="J37" s="9">
        <v>530</v>
      </c>
      <c r="K37" s="9">
        <v>15</v>
      </c>
      <c r="L37" s="20"/>
      <c r="M37" s="7" t="s">
        <v>14</v>
      </c>
      <c r="N37" s="29">
        <v>1</v>
      </c>
      <c r="O37" s="36">
        <v>11</v>
      </c>
      <c r="P37" s="29">
        <f t="shared" si="7"/>
        <v>36</v>
      </c>
      <c r="Q37" s="41">
        <v>576</v>
      </c>
      <c r="R37" s="44">
        <v>108</v>
      </c>
      <c r="S37" s="48">
        <v>24</v>
      </c>
      <c r="T37" s="7" t="s">
        <v>14</v>
      </c>
      <c r="U37" s="49">
        <f t="shared" si="2"/>
        <v>2640</v>
      </c>
      <c r="V37" s="6">
        <v>100</v>
      </c>
      <c r="W37" s="8">
        <v>2</v>
      </c>
      <c r="X37" s="21">
        <v>36</v>
      </c>
      <c r="Y37" s="52">
        <f t="shared" si="9"/>
        <v>2640</v>
      </c>
      <c r="Z37" s="44">
        <v>108</v>
      </c>
      <c r="AA37" s="44">
        <v>108</v>
      </c>
    </row>
    <row r="38" spans="1:27" x14ac:dyDescent="0.25">
      <c r="B38" s="5" t="s">
        <v>15</v>
      </c>
      <c r="C38" s="6">
        <v>6400</v>
      </c>
      <c r="D38" s="6">
        <v>200</v>
      </c>
      <c r="E38" s="8">
        <v>4</v>
      </c>
      <c r="F38" s="21">
        <v>32</v>
      </c>
      <c r="G38" s="29">
        <f t="shared" si="8"/>
        <v>7348</v>
      </c>
      <c r="H38" s="26"/>
      <c r="I38" s="5" t="s">
        <v>15</v>
      </c>
      <c r="J38" s="9">
        <v>948</v>
      </c>
      <c r="K38" s="9">
        <v>30</v>
      </c>
      <c r="L38" s="20"/>
      <c r="M38" s="7" t="s">
        <v>15</v>
      </c>
      <c r="N38" s="29">
        <v>12</v>
      </c>
      <c r="O38" s="36"/>
      <c r="P38" s="29">
        <f t="shared" si="7"/>
        <v>384</v>
      </c>
      <c r="Q38" s="41">
        <v>896</v>
      </c>
      <c r="R38" s="44">
        <v>192</v>
      </c>
      <c r="S38" s="48">
        <v>32</v>
      </c>
      <c r="T38" s="7" t="s">
        <v>15</v>
      </c>
      <c r="U38" s="49">
        <f t="shared" si="2"/>
        <v>4512</v>
      </c>
      <c r="V38" s="6">
        <v>200</v>
      </c>
      <c r="W38" s="8">
        <v>4</v>
      </c>
      <c r="X38" s="21">
        <v>32</v>
      </c>
      <c r="Y38" s="52">
        <f t="shared" si="9"/>
        <v>4512</v>
      </c>
      <c r="Z38" s="44">
        <v>192</v>
      </c>
      <c r="AA38" s="44">
        <v>192</v>
      </c>
    </row>
    <row r="39" spans="1:27" x14ac:dyDescent="0.25">
      <c r="B39" s="5" t="s">
        <v>16</v>
      </c>
      <c r="C39" s="6">
        <v>4800</v>
      </c>
      <c r="D39" s="6">
        <v>150</v>
      </c>
      <c r="E39" s="8">
        <v>3</v>
      </c>
      <c r="F39" s="21">
        <v>32</v>
      </c>
      <c r="G39" s="29">
        <f t="shared" si="8"/>
        <v>5274</v>
      </c>
      <c r="H39" s="26"/>
      <c r="I39" s="5" t="s">
        <v>16</v>
      </c>
      <c r="J39" s="9">
        <v>474</v>
      </c>
      <c r="K39" s="9">
        <v>15</v>
      </c>
      <c r="L39" s="20"/>
      <c r="M39" s="7" t="s">
        <v>16</v>
      </c>
      <c r="N39" s="29">
        <v>12</v>
      </c>
      <c r="O39" s="36"/>
      <c r="P39" s="29">
        <f t="shared" si="7"/>
        <v>384</v>
      </c>
      <c r="Q39" s="41">
        <v>800</v>
      </c>
      <c r="R39" s="44">
        <v>160</v>
      </c>
      <c r="S39" s="48">
        <v>64</v>
      </c>
      <c r="T39" s="7" t="s">
        <v>16</v>
      </c>
      <c r="U39" s="49">
        <f t="shared" si="2"/>
        <v>3232</v>
      </c>
      <c r="V39" s="6">
        <v>150</v>
      </c>
      <c r="W39" s="8">
        <v>3</v>
      </c>
      <c r="X39" s="21">
        <v>32</v>
      </c>
      <c r="Y39" s="52">
        <f t="shared" si="9"/>
        <v>3232</v>
      </c>
      <c r="Z39" s="44">
        <v>160</v>
      </c>
      <c r="AA39" s="44"/>
    </row>
    <row r="40" spans="1:27" x14ac:dyDescent="0.25">
      <c r="B40" s="5" t="s">
        <v>17</v>
      </c>
      <c r="C40" s="6">
        <v>4800</v>
      </c>
      <c r="D40" s="6">
        <v>200</v>
      </c>
      <c r="E40" s="8">
        <v>4</v>
      </c>
      <c r="F40" s="21">
        <v>24</v>
      </c>
      <c r="G40" s="29">
        <f t="shared" si="8"/>
        <v>5808</v>
      </c>
      <c r="H40" s="26"/>
      <c r="I40" s="5" t="s">
        <v>17</v>
      </c>
      <c r="J40" s="9">
        <v>1008</v>
      </c>
      <c r="K40" s="9">
        <v>42</v>
      </c>
      <c r="L40" s="20"/>
      <c r="M40" s="7" t="s">
        <v>17</v>
      </c>
      <c r="N40" s="29">
        <v>12</v>
      </c>
      <c r="O40" s="36"/>
      <c r="P40" s="29">
        <f t="shared" si="7"/>
        <v>288</v>
      </c>
      <c r="Q40" s="41">
        <v>792</v>
      </c>
      <c r="R40" s="44">
        <v>192</v>
      </c>
      <c r="S40" s="48">
        <v>48</v>
      </c>
      <c r="T40" s="7" t="s">
        <v>17</v>
      </c>
      <c r="U40" s="49">
        <f t="shared" si="2"/>
        <v>3288</v>
      </c>
      <c r="V40" s="6">
        <v>200</v>
      </c>
      <c r="W40" s="8">
        <v>4</v>
      </c>
      <c r="X40" s="21">
        <v>24</v>
      </c>
      <c r="Y40" s="52">
        <f t="shared" si="9"/>
        <v>3288</v>
      </c>
      <c r="Z40" s="44">
        <v>192</v>
      </c>
      <c r="AA40" s="44"/>
    </row>
    <row r="41" spans="1:27" x14ac:dyDescent="0.25">
      <c r="B41" s="5"/>
      <c r="C41" s="6"/>
      <c r="D41" s="6"/>
      <c r="E41" s="8"/>
      <c r="F41" s="21"/>
      <c r="H41" s="26"/>
      <c r="I41" s="9"/>
      <c r="J41" s="9"/>
      <c r="K41" s="9"/>
      <c r="L41" s="39"/>
      <c r="N41" s="29"/>
      <c r="O41" s="36"/>
      <c r="P41" s="29"/>
      <c r="Q41" s="42">
        <f>SUM(Q32:Q40)</f>
        <v>5382</v>
      </c>
      <c r="R41" s="42">
        <f>SUM(R32:R40)</f>
        <v>1032</v>
      </c>
      <c r="S41">
        <f>SUM(S32:S40)</f>
        <v>372</v>
      </c>
      <c r="U41" s="49"/>
      <c r="V41" s="6"/>
      <c r="W41" s="8"/>
      <c r="X41" s="21"/>
      <c r="Z41" s="42">
        <f>SUM(Z32:Z40)</f>
        <v>996</v>
      </c>
      <c r="AA41" s="42">
        <f>SUM(AA32:AA40)</f>
        <v>442</v>
      </c>
    </row>
    <row r="42" spans="1:27" x14ac:dyDescent="0.25">
      <c r="B42" s="5"/>
      <c r="C42" s="6"/>
      <c r="D42" s="6"/>
      <c r="E42" s="8"/>
      <c r="F42" s="21"/>
      <c r="H42" s="26"/>
      <c r="I42" s="9"/>
      <c r="J42" s="9"/>
      <c r="K42" s="9"/>
      <c r="L42" s="39"/>
      <c r="N42" s="29"/>
      <c r="O42" s="36"/>
      <c r="P42" s="29"/>
      <c r="U42" s="49">
        <f t="shared" si="2"/>
        <v>0</v>
      </c>
      <c r="V42" s="6"/>
      <c r="W42" s="8"/>
      <c r="X42" s="21"/>
    </row>
    <row r="43" spans="1:27" x14ac:dyDescent="0.25">
      <c r="A43" s="4" t="s">
        <v>5</v>
      </c>
      <c r="B43" s="5"/>
      <c r="C43" s="6"/>
      <c r="D43" s="6"/>
      <c r="E43" s="8"/>
      <c r="F43" s="21"/>
      <c r="H43" s="26" t="s">
        <v>23</v>
      </c>
      <c r="N43" s="29"/>
      <c r="O43" s="36"/>
      <c r="P43" s="29"/>
      <c r="U43" s="49">
        <f t="shared" si="2"/>
        <v>0</v>
      </c>
      <c r="V43" s="6"/>
      <c r="W43" s="8"/>
      <c r="X43" s="21"/>
    </row>
    <row r="44" spans="1:27" x14ac:dyDescent="0.25">
      <c r="B44" s="5"/>
      <c r="C44" s="6"/>
      <c r="D44" s="6"/>
      <c r="E44" s="8"/>
      <c r="F44" s="21"/>
      <c r="H44" s="26"/>
      <c r="I44" s="9" t="s">
        <v>0</v>
      </c>
      <c r="J44" s="9" t="s">
        <v>6</v>
      </c>
      <c r="K44" s="9" t="s">
        <v>1</v>
      </c>
      <c r="L44" s="39"/>
      <c r="N44" s="29"/>
      <c r="O44" s="36"/>
      <c r="P44" s="29"/>
      <c r="U44" s="49">
        <f t="shared" si="2"/>
        <v>0</v>
      </c>
      <c r="V44" s="6"/>
      <c r="W44" s="8"/>
      <c r="X44" s="21"/>
    </row>
    <row r="45" spans="1:27" x14ac:dyDescent="0.25">
      <c r="B45" s="5" t="s">
        <v>8</v>
      </c>
      <c r="C45" s="6">
        <v>2100</v>
      </c>
      <c r="D45" s="6">
        <v>50</v>
      </c>
      <c r="E45" s="8">
        <v>1</v>
      </c>
      <c r="F45" s="21">
        <v>42</v>
      </c>
      <c r="G45" s="29">
        <f>J45+C45</f>
        <v>2661</v>
      </c>
      <c r="H45" s="26"/>
      <c r="I45" s="5" t="s">
        <v>8</v>
      </c>
      <c r="J45" s="9">
        <v>561</v>
      </c>
      <c r="K45" s="9">
        <v>26</v>
      </c>
      <c r="L45" s="20"/>
      <c r="M45" s="7" t="s">
        <v>8</v>
      </c>
      <c r="N45" s="29">
        <v>12</v>
      </c>
      <c r="O45" s="36"/>
      <c r="P45" s="29">
        <f>N45*F45</f>
        <v>504</v>
      </c>
      <c r="Q45" s="41">
        <v>420</v>
      </c>
      <c r="R45" s="44">
        <v>42</v>
      </c>
      <c r="T45" s="7" t="s">
        <v>8</v>
      </c>
      <c r="U45" s="49">
        <f t="shared" si="2"/>
        <v>1050</v>
      </c>
      <c r="V45" s="6">
        <v>50</v>
      </c>
      <c r="W45" s="8">
        <v>1</v>
      </c>
      <c r="X45" s="21">
        <v>42</v>
      </c>
      <c r="Y45" s="52">
        <f>AB45+U45</f>
        <v>1050</v>
      </c>
      <c r="Z45" s="44">
        <v>42</v>
      </c>
      <c r="AA45" s="44">
        <v>42</v>
      </c>
    </row>
    <row r="46" spans="1:27" x14ac:dyDescent="0.25">
      <c r="B46" s="5" t="s">
        <v>9</v>
      </c>
      <c r="C46" s="6">
        <v>3600</v>
      </c>
      <c r="D46" s="6">
        <v>100</v>
      </c>
      <c r="E46" s="8">
        <v>2</v>
      </c>
      <c r="F46" s="21">
        <v>36</v>
      </c>
      <c r="G46" s="29">
        <f t="shared" ref="G46:G54" si="10">J46+C46</f>
        <v>5208</v>
      </c>
      <c r="H46" s="26"/>
      <c r="I46" s="5" t="s">
        <v>9</v>
      </c>
      <c r="J46" s="9">
        <v>1608</v>
      </c>
      <c r="K46" s="9">
        <v>45</v>
      </c>
      <c r="L46" s="20"/>
      <c r="M46" s="7" t="s">
        <v>9</v>
      </c>
      <c r="N46" s="29">
        <v>3</v>
      </c>
      <c r="O46" s="36">
        <v>9</v>
      </c>
      <c r="P46" s="29">
        <f>N46*F46</f>
        <v>108</v>
      </c>
      <c r="Q46" s="41">
        <v>468</v>
      </c>
      <c r="R46" s="44">
        <v>108</v>
      </c>
      <c r="S46" s="48">
        <v>42</v>
      </c>
      <c r="T46" s="7" t="s">
        <v>9</v>
      </c>
      <c r="U46" s="49">
        <f t="shared" si="2"/>
        <v>2658</v>
      </c>
      <c r="V46" s="6">
        <v>100</v>
      </c>
      <c r="W46" s="8">
        <v>2</v>
      </c>
      <c r="X46" s="21">
        <v>36</v>
      </c>
      <c r="Y46" s="52">
        <f>AB46+U46</f>
        <v>2658</v>
      </c>
      <c r="Z46" s="44">
        <v>108</v>
      </c>
      <c r="AA46" s="44">
        <v>108</v>
      </c>
    </row>
    <row r="47" spans="1:27" x14ac:dyDescent="0.25">
      <c r="B47" s="5" t="s">
        <v>10</v>
      </c>
      <c r="C47" s="6">
        <v>5100</v>
      </c>
      <c r="D47" s="6">
        <v>150</v>
      </c>
      <c r="E47" s="8">
        <v>3</v>
      </c>
      <c r="F47" s="21">
        <v>34</v>
      </c>
      <c r="G47" s="29">
        <f t="shared" si="10"/>
        <v>6658</v>
      </c>
      <c r="H47" s="26"/>
      <c r="I47" s="5" t="s">
        <v>10</v>
      </c>
      <c r="J47" s="9">
        <v>1558</v>
      </c>
      <c r="K47" s="9">
        <v>46</v>
      </c>
      <c r="L47" s="20"/>
      <c r="M47" s="7" t="s">
        <v>10</v>
      </c>
      <c r="N47" s="29">
        <v>12</v>
      </c>
      <c r="O47" s="36"/>
      <c r="P47" s="29">
        <f>N47*F47</f>
        <v>408</v>
      </c>
      <c r="Q47" s="41">
        <v>680</v>
      </c>
      <c r="R47" s="44">
        <v>136</v>
      </c>
      <c r="S47" s="48">
        <v>36</v>
      </c>
      <c r="T47" s="7" t="s">
        <v>10</v>
      </c>
      <c r="U47" s="49">
        <f t="shared" si="2"/>
        <v>3568</v>
      </c>
      <c r="V47" s="6">
        <v>150</v>
      </c>
      <c r="W47" s="8">
        <v>3</v>
      </c>
      <c r="X47" s="21">
        <v>34</v>
      </c>
      <c r="Y47" s="52">
        <f>AB47+U47</f>
        <v>3568</v>
      </c>
      <c r="Z47" s="44">
        <v>136</v>
      </c>
      <c r="AA47" s="44">
        <v>136</v>
      </c>
    </row>
    <row r="48" spans="1:27" x14ac:dyDescent="0.25">
      <c r="B48" s="5" t="s">
        <v>11</v>
      </c>
      <c r="C48" s="6">
        <v>3200</v>
      </c>
      <c r="D48" s="6">
        <v>100</v>
      </c>
      <c r="E48" s="8">
        <v>2</v>
      </c>
      <c r="F48" s="21">
        <v>32</v>
      </c>
      <c r="G48" s="29">
        <f t="shared" si="10"/>
        <v>3834</v>
      </c>
      <c r="H48" s="26"/>
      <c r="I48" s="5" t="s">
        <v>11</v>
      </c>
      <c r="J48" s="9">
        <v>634</v>
      </c>
      <c r="K48" s="9">
        <v>20</v>
      </c>
      <c r="L48" s="20"/>
      <c r="M48" s="7" t="s">
        <v>11</v>
      </c>
      <c r="N48" s="29">
        <v>12</v>
      </c>
      <c r="O48" s="36"/>
      <c r="P48" s="29">
        <f>N48*F48</f>
        <v>384</v>
      </c>
      <c r="Q48" s="41">
        <v>480</v>
      </c>
      <c r="R48" s="44">
        <v>96</v>
      </c>
      <c r="S48" s="48">
        <v>34</v>
      </c>
      <c r="T48" s="7" t="s">
        <v>11</v>
      </c>
      <c r="U48" s="49">
        <f t="shared" si="2"/>
        <v>2110</v>
      </c>
      <c r="V48" s="6">
        <v>100</v>
      </c>
      <c r="W48" s="8">
        <v>2</v>
      </c>
      <c r="X48" s="21">
        <v>32</v>
      </c>
      <c r="Y48" s="52">
        <f>AB48+U48</f>
        <v>2110</v>
      </c>
      <c r="Z48" s="44">
        <v>96</v>
      </c>
      <c r="AA48" s="44"/>
    </row>
    <row r="49" spans="2:27" x14ac:dyDescent="0.25">
      <c r="B49" s="5" t="s">
        <v>12</v>
      </c>
      <c r="C49" s="6" t="s">
        <v>24</v>
      </c>
      <c r="D49" s="6" t="s">
        <v>24</v>
      </c>
      <c r="E49" s="8" t="s">
        <v>24</v>
      </c>
      <c r="F49" s="21" t="s">
        <v>24</v>
      </c>
      <c r="G49" s="29">
        <v>18</v>
      </c>
      <c r="H49" s="26"/>
      <c r="I49" s="5" t="s">
        <v>12</v>
      </c>
      <c r="J49" s="9">
        <v>18</v>
      </c>
      <c r="K49" s="9">
        <v>1</v>
      </c>
      <c r="L49" s="20"/>
      <c r="M49" s="7" t="s">
        <v>12</v>
      </c>
      <c r="N49" s="29">
        <v>12</v>
      </c>
      <c r="O49" s="36"/>
      <c r="P49" s="29"/>
      <c r="Q49" s="41">
        <v>0</v>
      </c>
      <c r="R49" s="44">
        <v>0</v>
      </c>
      <c r="S49" s="48">
        <v>64</v>
      </c>
      <c r="T49" s="7" t="s">
        <v>12</v>
      </c>
      <c r="U49" s="49"/>
      <c r="V49" s="6" t="s">
        <v>24</v>
      </c>
      <c r="W49" s="8" t="s">
        <v>24</v>
      </c>
      <c r="X49" s="21" t="s">
        <v>24</v>
      </c>
      <c r="Y49" s="52">
        <v>18</v>
      </c>
      <c r="Z49" s="44">
        <v>0</v>
      </c>
      <c r="AA49" s="44"/>
    </row>
    <row r="50" spans="2:27" x14ac:dyDescent="0.25">
      <c r="B50" s="5" t="s">
        <v>13</v>
      </c>
      <c r="C50" s="6">
        <v>4800</v>
      </c>
      <c r="D50" s="6">
        <v>200</v>
      </c>
      <c r="E50" s="8">
        <v>4</v>
      </c>
      <c r="F50" s="21">
        <v>24</v>
      </c>
      <c r="G50" s="29">
        <f t="shared" si="10"/>
        <v>4878</v>
      </c>
      <c r="H50" s="26"/>
      <c r="I50" s="5" t="s">
        <v>13</v>
      </c>
      <c r="J50" s="9">
        <v>78</v>
      </c>
      <c r="K50" s="9">
        <v>6</v>
      </c>
      <c r="L50" s="20"/>
      <c r="M50" s="7" t="s">
        <v>13</v>
      </c>
      <c r="N50" s="29"/>
      <c r="O50" s="36">
        <v>13</v>
      </c>
      <c r="P50" s="29">
        <f>N50*F50</f>
        <v>0</v>
      </c>
      <c r="Q50" s="41">
        <v>696</v>
      </c>
      <c r="R50" s="44">
        <v>192</v>
      </c>
      <c r="S50" s="48">
        <v>36</v>
      </c>
      <c r="T50" s="7" t="s">
        <v>13</v>
      </c>
      <c r="U50" s="49">
        <f t="shared" si="2"/>
        <v>3732</v>
      </c>
      <c r="V50" s="6">
        <v>200</v>
      </c>
      <c r="W50" s="8">
        <v>4</v>
      </c>
      <c r="X50" s="21">
        <v>24</v>
      </c>
      <c r="Y50" s="52">
        <f>AB50+U50</f>
        <v>3732</v>
      </c>
      <c r="Z50" s="44">
        <v>144</v>
      </c>
      <c r="AA50" s="44"/>
    </row>
    <row r="51" spans="2:27" x14ac:dyDescent="0.25">
      <c r="B51" s="5" t="s">
        <v>14</v>
      </c>
      <c r="C51" s="6">
        <v>3600</v>
      </c>
      <c r="D51" s="6">
        <v>100</v>
      </c>
      <c r="E51" s="8">
        <v>2</v>
      </c>
      <c r="F51" s="21">
        <v>36</v>
      </c>
      <c r="G51" s="29">
        <f t="shared" si="10"/>
        <v>4078</v>
      </c>
      <c r="H51" s="26"/>
      <c r="I51" s="5" t="s">
        <v>14</v>
      </c>
      <c r="J51" s="9">
        <v>478</v>
      </c>
      <c r="K51" s="9">
        <v>26</v>
      </c>
      <c r="L51" s="20"/>
      <c r="M51" s="7" t="s">
        <v>14</v>
      </c>
      <c r="N51" s="29">
        <v>9</v>
      </c>
      <c r="O51" s="36">
        <v>3</v>
      </c>
      <c r="P51" s="29">
        <f>N51*F51</f>
        <v>324</v>
      </c>
      <c r="Q51" s="41">
        <v>468</v>
      </c>
      <c r="R51" s="44">
        <v>108</v>
      </c>
      <c r="S51" s="48">
        <v>24</v>
      </c>
      <c r="T51" s="7" t="s">
        <v>14</v>
      </c>
      <c r="U51" s="49">
        <f t="shared" si="2"/>
        <v>2460</v>
      </c>
      <c r="V51" s="6">
        <v>100</v>
      </c>
      <c r="W51" s="8">
        <v>2</v>
      </c>
      <c r="X51" s="21">
        <v>36</v>
      </c>
      <c r="Y51" s="52">
        <f>AB51+U51</f>
        <v>2460</v>
      </c>
      <c r="Z51" s="44">
        <v>108</v>
      </c>
      <c r="AA51" s="44">
        <v>108</v>
      </c>
    </row>
    <row r="52" spans="2:27" x14ac:dyDescent="0.25">
      <c r="B52" s="5" t="s">
        <v>15</v>
      </c>
      <c r="C52" s="6">
        <v>4800</v>
      </c>
      <c r="D52" s="6">
        <v>150</v>
      </c>
      <c r="E52" s="8">
        <v>3</v>
      </c>
      <c r="F52" s="21">
        <v>32</v>
      </c>
      <c r="G52" s="29">
        <f t="shared" si="10"/>
        <v>4858</v>
      </c>
      <c r="H52" s="26"/>
      <c r="I52" s="5" t="s">
        <v>15</v>
      </c>
      <c r="J52" s="9">
        <v>58</v>
      </c>
      <c r="K52" s="9">
        <v>2</v>
      </c>
      <c r="L52" s="20"/>
      <c r="M52" s="7" t="s">
        <v>15</v>
      </c>
      <c r="N52" s="29">
        <v>12</v>
      </c>
      <c r="O52" s="36"/>
      <c r="P52" s="29">
        <f>N52*F52</f>
        <v>384</v>
      </c>
      <c r="Q52" s="41">
        <v>640</v>
      </c>
      <c r="R52" s="44">
        <v>160</v>
      </c>
      <c r="S52" s="48">
        <v>32</v>
      </c>
      <c r="T52" s="7" t="s">
        <v>15</v>
      </c>
      <c r="U52" s="49">
        <f t="shared" si="2"/>
        <v>3264</v>
      </c>
      <c r="V52" s="6">
        <v>150</v>
      </c>
      <c r="W52" s="8">
        <v>3</v>
      </c>
      <c r="X52" s="21">
        <v>32</v>
      </c>
      <c r="Y52" s="52">
        <f>AB52+U52</f>
        <v>3264</v>
      </c>
      <c r="Z52" s="44">
        <v>160</v>
      </c>
      <c r="AA52" s="44">
        <v>160</v>
      </c>
    </row>
    <row r="53" spans="2:27" x14ac:dyDescent="0.25">
      <c r="B53" s="16" t="s">
        <v>16</v>
      </c>
      <c r="C53" s="17">
        <v>4800</v>
      </c>
      <c r="D53" s="17">
        <v>150</v>
      </c>
      <c r="E53" s="18">
        <v>3</v>
      </c>
      <c r="F53" s="22">
        <v>32</v>
      </c>
      <c r="G53" s="29">
        <f t="shared" si="10"/>
        <v>5802</v>
      </c>
      <c r="H53" s="27"/>
      <c r="I53" s="5" t="s">
        <v>16</v>
      </c>
      <c r="J53" s="9">
        <v>1002</v>
      </c>
      <c r="K53" s="9">
        <v>32</v>
      </c>
      <c r="L53" s="40"/>
      <c r="M53" s="34" t="s">
        <v>16</v>
      </c>
      <c r="N53" s="29">
        <v>12</v>
      </c>
      <c r="O53" s="36"/>
      <c r="P53" s="29">
        <f>N53*F53</f>
        <v>384</v>
      </c>
      <c r="Q53" s="41">
        <v>640</v>
      </c>
      <c r="R53" s="45">
        <v>160</v>
      </c>
      <c r="S53" s="48">
        <v>32</v>
      </c>
      <c r="T53" s="34" t="s">
        <v>16</v>
      </c>
      <c r="U53" s="49">
        <f t="shared" si="2"/>
        <v>3424</v>
      </c>
      <c r="V53" s="17">
        <v>150</v>
      </c>
      <c r="W53" s="18">
        <v>3</v>
      </c>
      <c r="X53" s="22">
        <v>32</v>
      </c>
      <c r="Y53" s="52">
        <f>AB53+U53</f>
        <v>3424</v>
      </c>
      <c r="Z53" s="45">
        <v>160</v>
      </c>
      <c r="AA53" s="45"/>
    </row>
    <row r="54" spans="2:27" x14ac:dyDescent="0.25">
      <c r="B54" s="5" t="s">
        <v>17</v>
      </c>
      <c r="C54" s="6">
        <v>4800</v>
      </c>
      <c r="D54" s="6">
        <v>200</v>
      </c>
      <c r="E54" s="6">
        <v>4</v>
      </c>
      <c r="F54" s="21">
        <v>24</v>
      </c>
      <c r="G54" s="29">
        <f t="shared" si="10"/>
        <v>5184</v>
      </c>
      <c r="H54" s="26"/>
      <c r="I54" s="16" t="s">
        <v>17</v>
      </c>
      <c r="J54" s="12">
        <v>384</v>
      </c>
      <c r="K54" s="12">
        <v>16</v>
      </c>
      <c r="L54" s="40"/>
      <c r="M54" s="7" t="s">
        <v>17</v>
      </c>
      <c r="N54" s="29">
        <v>12</v>
      </c>
      <c r="O54" s="36"/>
      <c r="P54" s="29">
        <f>N54*F54</f>
        <v>288</v>
      </c>
      <c r="Q54" s="41">
        <v>648</v>
      </c>
      <c r="R54" s="44">
        <v>0</v>
      </c>
      <c r="S54" s="48">
        <v>24</v>
      </c>
      <c r="T54" s="7" t="s">
        <v>17</v>
      </c>
      <c r="U54" s="49">
        <f t="shared" si="2"/>
        <v>3840</v>
      </c>
      <c r="V54" s="6">
        <v>200</v>
      </c>
      <c r="W54" s="6">
        <v>4</v>
      </c>
      <c r="X54" s="21">
        <v>24</v>
      </c>
      <c r="Y54" s="52">
        <f>AB54+U54</f>
        <v>3840</v>
      </c>
      <c r="Z54" s="44">
        <v>0</v>
      </c>
      <c r="AA54" s="44"/>
    </row>
    <row r="55" spans="2:27" x14ac:dyDescent="0.25">
      <c r="B55" s="5"/>
      <c r="C55" s="6"/>
      <c r="D55" s="6"/>
      <c r="E55" s="6"/>
      <c r="F55" s="21"/>
      <c r="H55" s="28"/>
      <c r="I55" s="5"/>
      <c r="J55" s="5"/>
      <c r="K55" s="5"/>
      <c r="L55" s="14"/>
      <c r="M55" s="14"/>
      <c r="N55" s="29"/>
      <c r="O55" s="36"/>
      <c r="P55" s="29"/>
      <c r="Q55" s="42">
        <f>SUM(Q45:Q54)</f>
        <v>5140</v>
      </c>
      <c r="R55" s="42">
        <f>SUM(R45:R54)</f>
        <v>1002</v>
      </c>
      <c r="S55">
        <f>SUM(S46:S54)</f>
        <v>324</v>
      </c>
      <c r="T55" s="14"/>
      <c r="U55" s="49"/>
      <c r="V55" s="6"/>
      <c r="W55" s="6"/>
      <c r="X55" s="21"/>
      <c r="Z55" s="42">
        <f>SUM(Z45:Z54)</f>
        <v>954</v>
      </c>
      <c r="AA55" s="42">
        <f>SUM(AA45:AA54)</f>
        <v>554</v>
      </c>
    </row>
    <row r="56" spans="2:27" ht="15.75" x14ac:dyDescent="0.25">
      <c r="B56" s="14" t="s">
        <v>33</v>
      </c>
      <c r="C56" s="14"/>
      <c r="D56" s="14"/>
      <c r="E56" s="14"/>
      <c r="F56" s="15"/>
      <c r="G56" s="29">
        <f>SUM(G2:G55)</f>
        <v>276186</v>
      </c>
      <c r="H56" s="19"/>
      <c r="I56" s="14"/>
      <c r="J56" s="14"/>
      <c r="K56" s="14"/>
      <c r="L56" s="14"/>
      <c r="M56" s="14"/>
      <c r="N56" s="35">
        <f>SUM(N3:N55)</f>
        <v>397</v>
      </c>
      <c r="O56" s="37">
        <f>SUM(O3:O55)</f>
        <v>72</v>
      </c>
      <c r="P56" s="29">
        <f>SUM(P3:P55)</f>
        <v>12444</v>
      </c>
      <c r="Q56" s="43">
        <f>SUM(Q55,Q41,Q27,Q13)</f>
        <v>22214</v>
      </c>
      <c r="R56" s="46">
        <f>SUM(R55,R41,R27,R13)</f>
        <v>5926</v>
      </c>
      <c r="S56" s="46">
        <f>SUM(S55,S41,S27,S13)</f>
        <v>1572</v>
      </c>
      <c r="T56" s="14"/>
      <c r="U56" s="14">
        <f>SUM(U2:U55)</f>
        <v>196132</v>
      </c>
      <c r="V56" s="14"/>
      <c r="W56" s="14"/>
      <c r="X56" s="15"/>
      <c r="Y56" s="52">
        <f>SUM(Y2:Y55)</f>
        <v>196150</v>
      </c>
      <c r="Z56" s="46">
        <f>SUM(Z55,Z41,Z27,Z13)</f>
        <v>5060</v>
      </c>
      <c r="AA56" s="50">
        <v>2716</v>
      </c>
    </row>
    <row r="57" spans="2:27" x14ac:dyDescent="0.25">
      <c r="C57" s="14"/>
      <c r="D57" s="14"/>
      <c r="E57" s="14"/>
      <c r="U57" s="14"/>
      <c r="V57" s="14"/>
      <c r="W57" s="14"/>
    </row>
    <row r="58" spans="2:27" x14ac:dyDescent="0.25">
      <c r="B58" s="14"/>
      <c r="G58" s="47">
        <f>G56-P56-Q56-R56-S56</f>
        <v>234030</v>
      </c>
      <c r="Y58" s="53"/>
    </row>
    <row r="59" spans="2:27" x14ac:dyDescent="0.25">
      <c r="C59" s="11" t="s">
        <v>6</v>
      </c>
      <c r="D59" s="23" t="s">
        <v>1</v>
      </c>
      <c r="E59" s="30" t="s">
        <v>7</v>
      </c>
      <c r="U59" s="11" t="s">
        <v>6</v>
      </c>
      <c r="V59" s="23" t="s">
        <v>1</v>
      </c>
      <c r="W59" s="30" t="s">
        <v>7</v>
      </c>
    </row>
    <row r="60" spans="2:27" x14ac:dyDescent="0.25">
      <c r="C60" s="13">
        <v>276186</v>
      </c>
      <c r="D60" s="24">
        <v>8894</v>
      </c>
      <c r="E60" s="31">
        <v>178</v>
      </c>
      <c r="U60" s="13">
        <v>276186</v>
      </c>
      <c r="V60" s="24">
        <v>8894</v>
      </c>
      <c r="W60" s="31">
        <v>178</v>
      </c>
    </row>
  </sheetData>
  <phoneticPr fontId="0" type="noConversion"/>
  <pageMargins left="0.7" right="0.7" top="0.75" bottom="0.75" header="0.3" footer="0.3"/>
  <pageSetup paperSize="9"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cp:lastPrinted>2023-06-26T12:59:50Z</cp:lastPrinted>
  <dcterms:created xsi:type="dcterms:W3CDTF">2023-04-26T08:48:52Z</dcterms:created>
  <dcterms:modified xsi:type="dcterms:W3CDTF">2023-07-26T12:45:17Z</dcterms:modified>
</cp:coreProperties>
</file>